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Largest economies by debt" sheetId="1" r:id="rId1"/>
    <sheet name="Central bank balance sheets" sheetId="2" r:id="rId2"/>
    <sheet name="Government balance sheets (2)" sheetId="3" r:id="rId3"/>
    <sheet name="Macro inputs (IMF, 2025)" sheetId="4" r:id="rId4"/>
    <sheet name="Central bank balance sheets (lo" sheetId="5" r:id="rId5"/>
    <sheet name="Central banks in USD and % of G" sheetId="6" r:id="rId6"/>
    <sheet name="Government balance sheets" sheetId="7" r:id="rId7"/>
    <sheet name="Economies" sheetId="8" r:id="rId8"/>
    <sheet name="Central banks" sheetId="9" r:id="rId9"/>
    <sheet name="Macro inputs (IMF, 2025) lines" sheetId="10" r:id="rId10"/>
    <sheet name="Central bank balance sheets (2)" sheetId="11" r:id="rId11"/>
    <sheet name="Central banks in USD and %  (2)" sheetId="12" r:id="rId12"/>
    <sheet name="Government balance sheets lines" sheetId="13" r:id="rId13"/>
    <sheet name="Rules" sheetId="14" r:id="rId14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Government debt, $bn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'Largest economies by debt'!$A$17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'Largest economies by debt'!$B$16:$L$16</c:f>
            </c:strRef>
          </c:cat>
          <c:val>
            <c:numRef>
              <c:f>'Largest economies by debt'!$B$17:$L$17</c:f>
            </c:numRef>
          </c:val>
        </c:ser>
        <c:ser>
          <c:idx val="1"/>
          <c:order val="1"/>
          <c:tx>
            <c:strRef>
              <c:f>'Largest economies by debt'!$A$18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'Largest economies by debt'!$B$16:$L$16</c:f>
            </c:strRef>
          </c:cat>
          <c:val>
            <c:numRef>
              <c:f>'Largest economies by debt'!$B$18:$L$18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Government debt, % of GDP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'Largest economies by debt'!$A$39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'Largest economies by debt'!$B$38:$L$38</c:f>
            </c:strRef>
          </c:cat>
          <c:val>
            <c:numRef>
              <c:f>'Largest economies by debt'!$B$39:$L$39</c:f>
            </c:numRef>
          </c:val>
        </c:ser>
        <c:ser>
          <c:idx val="1"/>
          <c:order val="1"/>
          <c:tx>
            <c:strRef>
              <c:f>'Largest economies by debt'!$A$40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'Largest economies by debt'!$B$38:$L$38</c:f>
            </c:strRef>
          </c:cat>
          <c:val>
            <c:numRef>
              <c:f>'Largest economies by debt'!$B$40:$L$40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Equity / total assets: book vs mark-to-market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'Central bank balance sheets'!$A$3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'Central bank balance sheets'!$B$2:$D$2</c:f>
            </c:strRef>
          </c:cat>
          <c:val>
            <c:numRef>
              <c:f>'Central bank balance sheets'!$B$3:$D$3</c:f>
            </c:numRef>
          </c:val>
        </c:ser>
        <c:ser>
          <c:idx val="1"/>
          <c:order val="1"/>
          <c:tx>
            <c:strRef>
              <c:f>'Central bank balance sheets'!$A$4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'Central bank balance sheets'!$B$2:$D$2</c:f>
            </c:strRef>
          </c:cat>
          <c:val>
            <c:numRef>
              <c:f>'Central bank balance sheets'!$B$4:$D$4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Size: total assets and government bonds, % GDP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'Central bank balance sheets'!$A$25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'Central bank balance sheets'!$B$24:$D$24</c:f>
            </c:strRef>
          </c:cat>
          <c:val>
            <c:numRef>
              <c:f>'Central bank balance sheets'!$B$25:$D$25</c:f>
            </c:numRef>
          </c:val>
        </c:ser>
        <c:ser>
          <c:idx val="1"/>
          <c:order val="1"/>
          <c:tx>
            <c:strRef>
              <c:f>'Central bank balance sheets'!$A$26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'Central bank balance sheets'!$B$24:$D$24</c:f>
            </c:strRef>
          </c:cat>
          <c:val>
            <c:numRef>
              <c:f>'Central bank balance sheets'!$B$26:$D$26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Gross debt split into net debt and financial assets, % GDP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'Government balance sheets (2)'!$A$3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'Government balance sheets (2)'!$B$2:$L$2</c:f>
            </c:strRef>
          </c:cat>
          <c:val>
            <c:numRef>
              <c:f>'Government balance sheets (2)'!$B$3:$L$3</c:f>
            </c:numRef>
          </c:val>
        </c:ser>
        <c:ser>
          <c:idx val="1"/>
          <c:order val="1"/>
          <c:tx>
            <c:strRef>
              <c:f>'Government balance sheets (2)'!$A$4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'Government balance sheets (2)'!$B$2:$L$2</c:f>
            </c:strRef>
          </c:cat>
          <c:val>
            <c:numRef>
              <c:f>'Government balance sheets (2)'!$B$4:$L$4</c:f>
            </c:numRef>
          </c:val>
        </c:ser>
        <c:gapWidth val="60"/>
        <c:overlap val="10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Net financial worth (equity), % GDP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'Government balance sheets (2)'!$A$25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'Government balance sheets (2)'!$B$24:$L$24</c:f>
            </c:strRef>
          </c:cat>
          <c:val>
            <c:numRef>
              <c:f>'Government balance sheets (2)'!$B$25:$L$25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41</xdr:row>
      <xdr:rowOff>0</xdr:rowOff>
    </xdr:from>
    <xdr:to>
      <xdr:col>13</xdr:col>
      <xdr:colOff>0</xdr:colOff>
      <xdr:row>57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27</xdr:row>
      <xdr:rowOff>0</xdr:rowOff>
    </xdr:from>
    <xdr:to>
      <xdr:col>9</xdr:col>
      <xdr:colOff>0</xdr:colOff>
      <xdr:row>43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</xdr:row>
      <xdr:rowOff>0</xdr:rowOff>
    </xdr:from>
    <xdr:to>
      <xdr:col>13</xdr:col>
      <xdr:colOff>0</xdr:colOff>
      <xdr:row>21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26</xdr:row>
      <xdr:rowOff>0</xdr:rowOff>
    </xdr:from>
    <xdr:to>
      <xdr:col>13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Top 10 economies: government debt (IMF, 2025)</t>
        </is>
      </c>
    </row>
    <row r="2">
      <c r="A2" s="1" t="inlineStr">
        <is>
          <t xml:space="preserve">country</t>
        </is>
      </c>
      <c r="B2" s="1" t="inlineStr">
        <is>
          <t xml:space="preserve">GDP ($bn)</t>
        </is>
      </c>
      <c r="C2" s="1" t="inlineStr">
        <is>
          <t xml:space="preserve">Gross debt ($bn)</t>
        </is>
      </c>
      <c r="D2" s="1" t="inlineStr">
        <is>
          <t xml:space="preserve">Net debt ($bn)</t>
        </is>
      </c>
      <c r="E2" s="1" t="inlineStr">
        <is>
          <t xml:space="preserve">Gross debt</t>
        </is>
      </c>
      <c r="F2" s="1" t="inlineStr">
        <is>
          <t xml:space="preserve">Net debt</t>
        </is>
      </c>
    </row>
    <row r="3">
      <c r="A3" s="0" t="inlineStr">
        <is>
          <t xml:space="preserve">United States</t>
        </is>
      </c>
      <c r="B3" s="8">
        <f>'Government balance sheets'!B2</f>
        <v>30767.1</v>
      </c>
      <c r="C3" s="8">
        <f>'Government balance sheets'!B3</f>
        <v>38116.129506</v>
      </c>
      <c r="D3" s="8">
        <f>'Government balance sheets'!B5</f>
        <v>29750.555016</v>
      </c>
      <c r="E3" s="12">
        <f>'Government balance sheets'!B6</f>
        <v>1.23886</v>
      </c>
      <c r="F3" s="12">
        <f>'Government balance sheets'!B8</f>
        <v>0.96696</v>
      </c>
    </row>
    <row r="4">
      <c r="A4" s="0" t="inlineStr">
        <is>
          <t xml:space="preserve">China</t>
        </is>
      </c>
      <c r="B4" s="8">
        <f>'Government balance sheets'!C2</f>
        <v>19626.2</v>
      </c>
      <c r="C4" s="8">
        <f>'Government balance sheets'!C3</f>
        <v>19476.648356</v>
      </c>
      <c r="D4" s="8">
        <f>'Government balance sheets'!C5</f>
      </c>
      <c r="E4" s="12">
        <f>'Government balance sheets'!C6</f>
        <v>0.99238</v>
      </c>
      <c r="F4" s="12">
        <f>'Government balance sheets'!C8</f>
      </c>
    </row>
    <row r="5">
      <c r="A5" s="0" t="inlineStr">
        <is>
          <t xml:space="preserve">Germany</t>
        </is>
      </c>
      <c r="B5" s="8">
        <f>'Government balance sheets'!D2</f>
        <v>5048.1</v>
      </c>
      <c r="C5" s="8">
        <f>'Government balance sheets'!D3</f>
        <v>3176.76933</v>
      </c>
      <c r="D5" s="8">
        <f>'Government balance sheets'!D5</f>
        <v>2381.895504</v>
      </c>
      <c r="E5" s="12">
        <f>'Government balance sheets'!D6</f>
        <v>0.6293</v>
      </c>
      <c r="F5" s="12">
        <f>'Government balance sheets'!D8</f>
        <v>0.47184</v>
      </c>
    </row>
    <row r="6">
      <c r="A6" s="0" t="inlineStr">
        <is>
          <t xml:space="preserve">Japan</t>
        </is>
      </c>
      <c r="B6" s="8">
        <f>'Government balance sheets'!E2</f>
        <v>4435.2</v>
      </c>
      <c r="C6" s="8">
        <f>'Government balance sheets'!E3</f>
        <v>9159.796799999998</v>
      </c>
      <c r="D6" s="8">
        <f>'Government balance sheets'!E5</f>
        <v>6053.16096</v>
      </c>
      <c r="E6" s="12">
        <f>'Government balance sheets'!E6</f>
        <v>2.06525</v>
      </c>
      <c r="F6" s="12">
        <f>'Government balance sheets'!E8</f>
        <v>1.3648</v>
      </c>
    </row>
    <row r="7">
      <c r="A7" s="0" t="inlineStr">
        <is>
          <t xml:space="preserve">United Kingdom</t>
        </is>
      </c>
      <c r="B7" s="8">
        <f>'Government balance sheets'!F2</f>
        <v>4003</v>
      </c>
      <c r="C7" s="8">
        <f>'Government balance sheets'!F3</f>
        <v>4095.7094800000004</v>
      </c>
      <c r="D7" s="8">
        <f>'Government balance sheets'!F5</f>
        <v>3755.41445</v>
      </c>
      <c r="E7" s="12">
        <f>'Government balance sheets'!F6</f>
        <v>1.02316</v>
      </c>
      <c r="F7" s="12">
        <f>'Government balance sheets'!F8</f>
        <v>0.93815</v>
      </c>
    </row>
    <row r="8">
      <c r="A8" s="0" t="inlineStr">
        <is>
          <t xml:space="preserve">India</t>
        </is>
      </c>
      <c r="B8" s="8">
        <f>'Government balance sheets'!G2</f>
        <v>3916.3</v>
      </c>
      <c r="C8" s="8">
        <f>'Government balance sheets'!G3</f>
        <v>3292.629225</v>
      </c>
      <c r="D8" s="8">
        <f>'Government balance sheets'!G5</f>
      </c>
      <c r="E8" s="12">
        <f>'Government balance sheets'!G6</f>
        <v>0.84075</v>
      </c>
      <c r="F8" s="12">
        <f>'Government balance sheets'!G8</f>
      </c>
    </row>
    <row r="9">
      <c r="A9" s="0" t="inlineStr">
        <is>
          <t xml:space="preserve">France</t>
        </is>
      </c>
      <c r="B9" s="8">
        <f>'Government balance sheets'!H2</f>
        <v>3368.9</v>
      </c>
      <c r="C9" s="8">
        <f>'Government balance sheets'!H3</f>
        <v>3907.654488</v>
      </c>
      <c r="D9" s="8">
        <f>'Government balance sheets'!H5</f>
        <v>3665.2621330000006</v>
      </c>
      <c r="E9" s="12">
        <f>'Government balance sheets'!H6</f>
        <v>1.15992</v>
      </c>
      <c r="F9" s="12">
        <f>'Government balance sheets'!H8</f>
        <v>1.08797</v>
      </c>
    </row>
    <row r="10">
      <c r="A10" s="0" t="inlineStr">
        <is>
          <t xml:space="preserve">Italy</t>
        </is>
      </c>
      <c r="B10" s="8">
        <f>'Government balance sheets'!I2</f>
        <v>2550.1</v>
      </c>
      <c r="C10" s="8">
        <f>'Government balance sheets'!I3</f>
        <v>3495.881088</v>
      </c>
      <c r="D10" s="8">
        <f>'Government balance sheets'!I5</f>
        <v>3256.171688</v>
      </c>
      <c r="E10" s="12">
        <f>'Government balance sheets'!I6</f>
        <v>1.37088</v>
      </c>
      <c r="F10" s="12">
        <f>'Government balance sheets'!I8</f>
        <v>1.27688</v>
      </c>
    </row>
    <row r="11">
      <c r="A11" s="0" t="inlineStr">
        <is>
          <t xml:space="preserve">Canada</t>
        </is>
      </c>
      <c r="B11" s="8">
        <f>'Government balance sheets'!J2</f>
        <v>2319.9</v>
      </c>
      <c r="C11" s="8">
        <f>'Government balance sheets'!J3</f>
        <v>2633.225694</v>
      </c>
      <c r="D11" s="8">
        <f>'Government balance sheets'!J5</f>
        <v>236.444208</v>
      </c>
      <c r="E11" s="12">
        <f>'Government balance sheets'!J6</f>
        <v>1.13506</v>
      </c>
      <c r="F11" s="12">
        <f>'Government balance sheets'!J8</f>
        <v>0.10192</v>
      </c>
    </row>
    <row r="12">
      <c r="A12" s="0" t="inlineStr">
        <is>
          <t xml:space="preserve">Brazil</t>
        </is>
      </c>
      <c r="B12" s="8">
        <f>'Government balance sheets'!K2</f>
        <v>2279.9</v>
      </c>
      <c r="C12" s="8">
        <f>'Government balance sheets'!K3</f>
        <v>2127.807871</v>
      </c>
      <c r="D12" s="8">
        <f>'Government balance sheets'!K5</f>
        <v>1487.4751569999999</v>
      </c>
      <c r="E12" s="12">
        <f>'Government balance sheets'!K6</f>
        <v>0.93329</v>
      </c>
      <c r="F12" s="12">
        <f>'Government balance sheets'!K8</f>
        <v>0.65243</v>
      </c>
    </row>
    <row r="13">
      <c r="A13" s="0" t="inlineStr">
        <is>
          <t xml:space="preserve">Euro area (aggregate, memo)</t>
        </is>
      </c>
      <c r="B13" s="8">
        <f>'Government balance sheets'!L2</f>
        <v>17997.9</v>
      </c>
      <c r="C13" s="8">
        <f>'Government balance sheets'!L3</f>
        <v>15667.891866000002</v>
      </c>
      <c r="D13" s="8">
        <f>'Government balance sheets'!L5</f>
        <v>13329.784677000001</v>
      </c>
      <c r="E13" s="12">
        <f>'Government balance sheets'!L6</f>
        <v>0.87054</v>
      </c>
      <c r="F13" s="12">
        <f>'Government balance sheets'!L8</f>
        <v>0.74063</v>
      </c>
    </row>
    <row r="15">
      <c r="A15" s="1" t="inlineStr">
        <is>
          <t xml:space="preserve">Government debt, $bn</t>
        </is>
      </c>
    </row>
    <row r="16">
      <c r="A16" s="1" t="inlineStr">
        <is>
          <t xml:space="preserve">line</t>
        </is>
      </c>
      <c r="B16" s="1" t="inlineStr">
        <is>
          <t xml:space="preserve">United States</t>
        </is>
      </c>
      <c r="C16" s="1" t="inlineStr">
        <is>
          <t xml:space="preserve">China</t>
        </is>
      </c>
      <c r="D16" s="1" t="inlineStr">
        <is>
          <t xml:space="preserve">Germany</t>
        </is>
      </c>
      <c r="E16" s="1" t="inlineStr">
        <is>
          <t xml:space="preserve">Japan</t>
        </is>
      </c>
      <c r="F16" s="1" t="inlineStr">
        <is>
          <t xml:space="preserve">United Kingdom</t>
        </is>
      </c>
      <c r="G16" s="1" t="inlineStr">
        <is>
          <t xml:space="preserve">India</t>
        </is>
      </c>
      <c r="H16" s="1" t="inlineStr">
        <is>
          <t xml:space="preserve">France</t>
        </is>
      </c>
      <c r="I16" s="1" t="inlineStr">
        <is>
          <t xml:space="preserve">Italy</t>
        </is>
      </c>
      <c r="J16" s="1" t="inlineStr">
        <is>
          <t xml:space="preserve">Canada</t>
        </is>
      </c>
      <c r="K16" s="1" t="inlineStr">
        <is>
          <t xml:space="preserve">Brazil</t>
        </is>
      </c>
      <c r="L16" s="1" t="inlineStr">
        <is>
          <t xml:space="preserve">Euro area (aggregate, memo)</t>
        </is>
      </c>
    </row>
    <row r="17">
      <c r="A17" s="0" t="inlineStr">
        <is>
          <t xml:space="preserve">Gross debt ($bn)</t>
        </is>
      </c>
      <c r="B17" s="8">
        <f>'Government balance sheets'!B3</f>
        <v>38116.129506</v>
      </c>
      <c r="C17" s="8">
        <f>'Government balance sheets'!C3</f>
        <v>19476.648356</v>
      </c>
      <c r="D17" s="8">
        <f>'Government balance sheets'!D3</f>
        <v>3176.76933</v>
      </c>
      <c r="E17" s="8">
        <f>'Government balance sheets'!E3</f>
        <v>9159.796799999998</v>
      </c>
      <c r="F17" s="8">
        <f>'Government balance sheets'!F3</f>
        <v>4095.7094800000004</v>
      </c>
      <c r="G17" s="8">
        <f>'Government balance sheets'!G3</f>
        <v>3292.629225</v>
      </c>
      <c r="H17" s="8">
        <f>'Government balance sheets'!H3</f>
        <v>3907.654488</v>
      </c>
      <c r="I17" s="8">
        <f>'Government balance sheets'!I3</f>
        <v>3495.881088</v>
      </c>
      <c r="J17" s="8">
        <f>'Government balance sheets'!J3</f>
        <v>2633.225694</v>
      </c>
      <c r="K17" s="8">
        <f>'Government balance sheets'!K3</f>
        <v>2127.807871</v>
      </c>
      <c r="L17" s="8">
        <f>'Government balance sheets'!L3</f>
        <v>15667.891866000002</v>
      </c>
    </row>
    <row r="18">
      <c r="A18" s="0" t="inlineStr">
        <is>
          <t xml:space="preserve">Net debt ($bn)</t>
        </is>
      </c>
      <c r="B18" s="8">
        <f>'Government balance sheets'!B5</f>
        <v>29750.555016</v>
      </c>
      <c r="C18" s="8">
        <f>'Government balance sheets'!C5</f>
      </c>
      <c r="D18" s="8">
        <f>'Government balance sheets'!D5</f>
        <v>2381.895504</v>
      </c>
      <c r="E18" s="8">
        <f>'Government balance sheets'!E5</f>
        <v>6053.16096</v>
      </c>
      <c r="F18" s="8">
        <f>'Government balance sheets'!F5</f>
        <v>3755.41445</v>
      </c>
      <c r="G18" s="8">
        <f>'Government balance sheets'!G5</f>
      </c>
      <c r="H18" s="8">
        <f>'Government balance sheets'!H5</f>
        <v>3665.2621330000006</v>
      </c>
      <c r="I18" s="8">
        <f>'Government balance sheets'!I5</f>
        <v>3256.171688</v>
      </c>
      <c r="J18" s="8">
        <f>'Government balance sheets'!J5</f>
        <v>236.444208</v>
      </c>
      <c r="K18" s="8">
        <f>'Government balance sheets'!K5</f>
        <v>1487.4751569999999</v>
      </c>
      <c r="L18" s="8">
        <f>'Government balance sheets'!L5</f>
        <v>13329.784677000001</v>
      </c>
    </row>
    <row r="37">
      <c r="A37" s="1" t="inlineStr">
        <is>
          <t xml:space="preserve">Government debt, % of GDP</t>
        </is>
      </c>
    </row>
    <row r="38">
      <c r="A38" s="1" t="inlineStr">
        <is>
          <t xml:space="preserve">line</t>
        </is>
      </c>
      <c r="B38" s="1" t="inlineStr">
        <is>
          <t xml:space="preserve">United States</t>
        </is>
      </c>
      <c r="C38" s="1" t="inlineStr">
        <is>
          <t xml:space="preserve">China</t>
        </is>
      </c>
      <c r="D38" s="1" t="inlineStr">
        <is>
          <t xml:space="preserve">Germany</t>
        </is>
      </c>
      <c r="E38" s="1" t="inlineStr">
        <is>
          <t xml:space="preserve">Japan</t>
        </is>
      </c>
      <c r="F38" s="1" t="inlineStr">
        <is>
          <t xml:space="preserve">United Kingdom</t>
        </is>
      </c>
      <c r="G38" s="1" t="inlineStr">
        <is>
          <t xml:space="preserve">India</t>
        </is>
      </c>
      <c r="H38" s="1" t="inlineStr">
        <is>
          <t xml:space="preserve">France</t>
        </is>
      </c>
      <c r="I38" s="1" t="inlineStr">
        <is>
          <t xml:space="preserve">Italy</t>
        </is>
      </c>
      <c r="J38" s="1" t="inlineStr">
        <is>
          <t xml:space="preserve">Canada</t>
        </is>
      </c>
      <c r="K38" s="1" t="inlineStr">
        <is>
          <t xml:space="preserve">Brazil</t>
        </is>
      </c>
      <c r="L38" s="1" t="inlineStr">
        <is>
          <t xml:space="preserve">Euro area (aggregate, memo)</t>
        </is>
      </c>
    </row>
    <row r="39">
      <c r="A39" s="0" t="inlineStr">
        <is>
          <t xml:space="preserve">Gross debt</t>
        </is>
      </c>
      <c r="B39" s="12">
        <f>'Government balance sheets'!B6</f>
        <v>1.23886</v>
      </c>
      <c r="C39" s="12">
        <f>'Government balance sheets'!C6</f>
        <v>0.99238</v>
      </c>
      <c r="D39" s="12">
        <f>'Government balance sheets'!D6</f>
        <v>0.6293</v>
      </c>
      <c r="E39" s="12">
        <f>'Government balance sheets'!E6</f>
        <v>2.06525</v>
      </c>
      <c r="F39" s="12">
        <f>'Government balance sheets'!F6</f>
        <v>1.02316</v>
      </c>
      <c r="G39" s="12">
        <f>'Government balance sheets'!G6</f>
        <v>0.84075</v>
      </c>
      <c r="H39" s="12">
        <f>'Government balance sheets'!H6</f>
        <v>1.15992</v>
      </c>
      <c r="I39" s="12">
        <f>'Government balance sheets'!I6</f>
        <v>1.37088</v>
      </c>
      <c r="J39" s="12">
        <f>'Government balance sheets'!J6</f>
        <v>1.13506</v>
      </c>
      <c r="K39" s="12">
        <f>'Government balance sheets'!K6</f>
        <v>0.93329</v>
      </c>
      <c r="L39" s="12">
        <f>'Government balance sheets'!L6</f>
        <v>0.87054</v>
      </c>
    </row>
    <row r="40">
      <c r="A40" s="0" t="inlineStr">
        <is>
          <t xml:space="preserve">Net debt</t>
        </is>
      </c>
      <c r="B40" s="12">
        <f>'Government balance sheets'!B8</f>
        <v>0.96696</v>
      </c>
      <c r="C40" s="12">
        <f>'Government balance sheets'!C8</f>
      </c>
      <c r="D40" s="12">
        <f>'Government balance sheets'!D8</f>
        <v>0.47184</v>
      </c>
      <c r="E40" s="12">
        <f>'Government balance sheets'!E8</f>
        <v>1.3648</v>
      </c>
      <c r="F40" s="12">
        <f>'Government balance sheets'!F8</f>
        <v>0.93815</v>
      </c>
      <c r="G40" s="12">
        <f>'Government balance sheets'!G8</f>
      </c>
      <c r="H40" s="12">
        <f>'Government balance sheets'!H8</f>
        <v>1.08797</v>
      </c>
      <c r="I40" s="12">
        <f>'Government balance sheets'!I8</f>
        <v>1.27688</v>
      </c>
      <c r="J40" s="12">
        <f>'Government balance sheets'!J8</f>
        <v>0.10192</v>
      </c>
      <c r="K40" s="12">
        <f>'Government balance sheets'!K8</f>
        <v>0.65243</v>
      </c>
      <c r="L40" s="12">
        <f>'Government balance sheets'!L8</f>
        <v>0.74063</v>
      </c>
    </row>
    <row r="59">
      <c r="A59" s="1" t="inlineStr">
        <is>
          <t xml:space="preserve">Macro inputs: IMF WEO / Fiscal Monitor, April 2026 (edit any cell)</t>
        </is>
      </c>
      <c r="B59" s="3" t="inlineStr">
        <is>
          <t xml:space="preserve">Inputs: edit the blue cells on the 'Macro inputs (IMF, 2025)' sheet; this table follows them.</t>
        </is>
      </c>
    </row>
    <row r="60">
      <c r="A60" s="1" t="inlineStr">
        <is>
          <t xml:space="preserve">country</t>
        </is>
      </c>
      <c r="B60" s="1" t="inlineStr">
        <is>
          <t xml:space="preserve">Nominal GDP ($bn)</t>
        </is>
      </c>
      <c r="C60" s="1" t="inlineStr">
        <is>
          <t xml:space="preserve">Gross debt, % GDP</t>
        </is>
      </c>
      <c r="D60" s="1" t="inlineStr">
        <is>
          <t xml:space="preserve">Net debt, % GDP</t>
        </is>
      </c>
    </row>
    <row r="61">
      <c r="A61" s="0" t="inlineStr">
        <is>
          <t xml:space="preserve">United States</t>
        </is>
      </c>
      <c r="B61" s="8">
        <f>'Macro inputs (IMF, 2025)'!B2</f>
        <v>30767.1</v>
      </c>
      <c r="C61" s="12">
        <f>'Macro inputs (IMF, 2025)'!B3</f>
        <v>1.23886</v>
      </c>
      <c r="D61" s="12">
        <f>'Macro inputs (IMF, 2025)'!B4</f>
        <v>0.96696</v>
      </c>
    </row>
    <row r="62">
      <c r="A62" s="0" t="inlineStr">
        <is>
          <t xml:space="preserve">China</t>
        </is>
      </c>
      <c r="B62" s="8">
        <f>'Macro inputs (IMF, 2025)'!C2</f>
        <v>19626.2</v>
      </c>
      <c r="C62" s="12">
        <f>'Macro inputs (IMF, 2025)'!C3</f>
        <v>0.99238</v>
      </c>
      <c r="D62" s="12">
        <f>'Macro inputs (IMF, 2025)'!C4</f>
      </c>
    </row>
    <row r="63">
      <c r="A63" s="0" t="inlineStr">
        <is>
          <t xml:space="preserve">Germany</t>
        </is>
      </c>
      <c r="B63" s="8">
        <f>'Macro inputs (IMF, 2025)'!D2</f>
        <v>5048.1</v>
      </c>
      <c r="C63" s="12">
        <f>'Macro inputs (IMF, 2025)'!D3</f>
        <v>0.6293</v>
      </c>
      <c r="D63" s="12">
        <f>'Macro inputs (IMF, 2025)'!D4</f>
        <v>0.47184</v>
      </c>
    </row>
    <row r="64">
      <c r="A64" s="0" t="inlineStr">
        <is>
          <t xml:space="preserve">Japan</t>
        </is>
      </c>
      <c r="B64" s="8">
        <f>'Macro inputs (IMF, 2025)'!E2</f>
        <v>4435.2</v>
      </c>
      <c r="C64" s="12">
        <f>'Macro inputs (IMF, 2025)'!E3</f>
        <v>2.06525</v>
      </c>
      <c r="D64" s="12">
        <f>'Macro inputs (IMF, 2025)'!E4</f>
        <v>1.3648</v>
      </c>
    </row>
    <row r="65">
      <c r="A65" s="0" t="inlineStr">
        <is>
          <t xml:space="preserve">United Kingdom</t>
        </is>
      </c>
      <c r="B65" s="4">
        <f>'Macro inputs (IMF, 2025)'!F2</f>
        <v>4003</v>
      </c>
      <c r="C65" s="12">
        <f>'Macro inputs (IMF, 2025)'!F3</f>
        <v>1.02316</v>
      </c>
      <c r="D65" s="12">
        <f>'Macro inputs (IMF, 2025)'!F4</f>
        <v>0.93815</v>
      </c>
    </row>
    <row r="66">
      <c r="A66" s="0" t="inlineStr">
        <is>
          <t xml:space="preserve">India</t>
        </is>
      </c>
      <c r="B66" s="8">
        <f>'Macro inputs (IMF, 2025)'!G2</f>
        <v>3916.3</v>
      </c>
      <c r="C66" s="12">
        <f>'Macro inputs (IMF, 2025)'!G3</f>
        <v>0.84075</v>
      </c>
      <c r="D66" s="12">
        <f>'Macro inputs (IMF, 2025)'!G4</f>
      </c>
    </row>
    <row r="67">
      <c r="A67" s="0" t="inlineStr">
        <is>
          <t xml:space="preserve">France</t>
        </is>
      </c>
      <c r="B67" s="8">
        <f>'Macro inputs (IMF, 2025)'!H2</f>
        <v>3368.9</v>
      </c>
      <c r="C67" s="12">
        <f>'Macro inputs (IMF, 2025)'!H3</f>
        <v>1.15992</v>
      </c>
      <c r="D67" s="12">
        <f>'Macro inputs (IMF, 2025)'!H4</f>
        <v>1.08797</v>
      </c>
    </row>
    <row r="68">
      <c r="A68" s="0" t="inlineStr">
        <is>
          <t xml:space="preserve">Italy</t>
        </is>
      </c>
      <c r="B68" s="8">
        <f>'Macro inputs (IMF, 2025)'!I2</f>
        <v>2550.1</v>
      </c>
      <c r="C68" s="12">
        <f>'Macro inputs (IMF, 2025)'!I3</f>
        <v>1.37088</v>
      </c>
      <c r="D68" s="12">
        <f>'Macro inputs (IMF, 2025)'!I4</f>
        <v>1.27688</v>
      </c>
    </row>
    <row r="69">
      <c r="A69" s="0" t="inlineStr">
        <is>
          <t xml:space="preserve">Canada</t>
        </is>
      </c>
      <c r="B69" s="8">
        <f>'Macro inputs (IMF, 2025)'!J2</f>
        <v>2319.9</v>
      </c>
      <c r="C69" s="12">
        <f>'Macro inputs (IMF, 2025)'!J3</f>
        <v>1.13506</v>
      </c>
      <c r="D69" s="12">
        <f>'Macro inputs (IMF, 2025)'!J4</f>
        <v>0.10192</v>
      </c>
    </row>
    <row r="70">
      <c r="A70" s="0" t="inlineStr">
        <is>
          <t xml:space="preserve">Brazil</t>
        </is>
      </c>
      <c r="B70" s="8">
        <f>'Macro inputs (IMF, 2025)'!K2</f>
        <v>2279.9</v>
      </c>
      <c r="C70" s="12">
        <f>'Macro inputs (IMF, 2025)'!K3</f>
        <v>0.93329</v>
      </c>
      <c r="D70" s="12">
        <f>'Macro inputs (IMF, 2025)'!K4</f>
        <v>0.65243</v>
      </c>
    </row>
    <row r="71">
      <c r="A71" s="0" t="inlineStr">
        <is>
          <t xml:space="preserve">Euro area (aggregate, memo)</t>
        </is>
      </c>
      <c r="B71" s="8">
        <f>'Macro inputs (IMF, 2025)'!L2</f>
        <v>17997.9</v>
      </c>
      <c r="C71" s="12">
        <f>'Macro inputs (IMF, 2025)'!L3</f>
        <v>0.87054</v>
      </c>
      <c r="D71" s="12">
        <f>'Macro inputs (IMF, 2025)'!L4</f>
        <v>0.74063</v>
      </c>
    </row>
    <row r="73">
      <c r="A73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Equity / total assets: book vs mark-to-market</t>
        </is>
      </c>
    </row>
    <row r="2">
      <c r="A2" s="1" t="inlineStr">
        <is>
          <t xml:space="preserve">line</t>
        </is>
      </c>
      <c r="B2" s="1" t="inlineStr">
        <is>
          <t xml:space="preserve">Federal Reserve (16 Sep 2026, $bn)</t>
        </is>
      </c>
      <c r="C2" s="1" t="inlineStr">
        <is>
          <t xml:space="preserve">Eurosystem / ECB (18 Sep 2026, €bn)</t>
        </is>
      </c>
      <c r="D2" s="1" t="inlineStr">
        <is>
          <t xml:space="preserve">Bank of Japan (31 Mar 2026, ¥bn)</t>
        </is>
      </c>
    </row>
    <row r="3">
      <c r="A3" s="0" t="inlineStr">
        <is>
          <t xml:space="preserve">Book equity / assets</t>
        </is>
      </c>
      <c r="B3" s="12">
        <f>'Central banks in USD and % of G'!B11</f>
        <v>0.007070332765137479</v>
      </c>
      <c r="C3" s="12">
        <f>'Central banks in USD and % of G'!C11</f>
        <v>0.20961261337628212</v>
      </c>
      <c r="D3" s="12">
        <f>'Central banks in USD and % of G'!D11</f>
        <v>0.02169099540438997</v>
      </c>
    </row>
    <row r="4">
      <c r="A4" s="0" t="inlineStr">
        <is>
          <t xml:space="preserve">Mark-to-market equity / assets</t>
        </is>
      </c>
      <c r="B4" s="12">
        <f>'Central banks in USD and % of G'!B12</f>
        <v>-0.15253835322018824</v>
      </c>
      <c r="C4" s="12">
        <f>'Central banks in USD and % of G'!C12</f>
        <v>0.20961261337628212</v>
      </c>
      <c r="D4" s="12">
        <f>'Central banks in USD and % of G'!D12</f>
        <v>0.03924792024066504</v>
      </c>
    </row>
    <row r="23">
      <c r="A23" s="1" t="inlineStr">
        <is>
          <t xml:space="preserve">Size: total assets and government bonds, % GDP</t>
        </is>
      </c>
    </row>
    <row r="24">
      <c r="A24" s="1" t="inlineStr">
        <is>
          <t xml:space="preserve">line</t>
        </is>
      </c>
      <c r="B24" s="1" t="inlineStr">
        <is>
          <t xml:space="preserve">Federal Reserve (16 Sep 2026, $bn)</t>
        </is>
      </c>
      <c r="C24" s="1" t="inlineStr">
        <is>
          <t xml:space="preserve">Eurosystem / ECB (18 Sep 2026, €bn)</t>
        </is>
      </c>
      <c r="D24" s="1" t="inlineStr">
        <is>
          <t xml:space="preserve">Bank of Japan (31 Mar 2026, ¥bn)</t>
        </is>
      </c>
    </row>
    <row r="25">
      <c r="A25" s="0" t="inlineStr">
        <is>
          <t xml:space="preserve">Total assets, % GDP</t>
        </is>
      </c>
      <c r="B25" s="12">
        <f>'Central banks in USD and % of G'!B7</f>
        <v>0.21927643489311635</v>
      </c>
      <c r="C25" s="12">
        <f>'Central banks in USD and % of G'!C7</f>
        <v>0.37571097090882594</v>
      </c>
      <c r="D25" s="12">
        <f>'Central banks in USD and % of G'!D7</f>
        <v>0.9516810168822983</v>
      </c>
    </row>
    <row r="26">
      <c r="A26" s="0" t="inlineStr">
        <is>
          <t xml:space="preserve">Government bonds held, % GDP</t>
        </is>
      </c>
      <c r="B26" s="12">
        <f>'Central banks in USD and % of G'!B8</f>
        <v>0.14803150118145683</v>
      </c>
      <c r="C26" s="12">
        <f>'Central banks in USD and % of G'!C8</f>
        <v>0.21316509879519824</v>
      </c>
      <c r="D26" s="12">
        <f>'Central banks in USD and % of G'!D8</f>
        <v>0.7630179436452146</v>
      </c>
    </row>
    <row r="45">
      <c r="A45" s="1" t="inlineStr">
        <is>
          <t xml:space="preserve">Central banks in USD and % of GDP</t>
        </is>
      </c>
    </row>
    <row r="46">
      <c r="A46" s="1" t="inlineStr">
        <is>
          <t xml:space="preserve">bank</t>
        </is>
      </c>
      <c r="B46" s="1" t="inlineStr">
        <is>
          <t xml:space="preserve">Total assets ($bn)</t>
        </is>
      </c>
      <c r="C46" s="1" t="inlineStr">
        <is>
          <t xml:space="preserve">Government bonds held ($bn)</t>
        </is>
      </c>
      <c r="D46" s="1" t="inlineStr">
        <is>
          <t xml:space="preserve">Bank reserves ($bn)</t>
        </is>
      </c>
      <c r="E46" s="1" t="inlineStr">
        <is>
          <t xml:space="preserve">Book equity ($bn)</t>
        </is>
      </c>
      <c r="F46" s="1" t="inlineStr">
        <is>
          <t xml:space="preserve">Mark-to-market equity ($bn)</t>
        </is>
      </c>
      <c r="G46" s="1" t="inlineStr">
        <is>
          <t xml:space="preserve">Total assets, % GDP</t>
        </is>
      </c>
      <c r="H46" s="1" t="inlineStr">
        <is>
          <t xml:space="preserve">Government bonds held, % GDP</t>
        </is>
      </c>
      <c r="I46" s="1" t="inlineStr">
        <is>
          <t xml:space="preserve">Share of home government's gross debt held</t>
        </is>
      </c>
      <c r="J46" s="1" t="inlineStr">
        <is>
          <t xml:space="preserve">Mark-to-market equity, % GDP</t>
        </is>
      </c>
      <c r="K46" s="1" t="inlineStr">
        <is>
          <t xml:space="preserve">Book equity / assets</t>
        </is>
      </c>
      <c r="L46" s="1" t="inlineStr">
        <is>
          <t xml:space="preserve">Mark-to-market equity / assets</t>
        </is>
      </c>
    </row>
    <row r="47">
      <c r="A47" s="0" t="inlineStr">
        <is>
          <t xml:space="preserve">Federal Reserve (16 Sep 2026, $bn)</t>
        </is>
      </c>
      <c r="B47" s="8">
        <f>'Central banks in USD and % of G'!B2</f>
        <v>6746.5</v>
      </c>
      <c r="C47" s="8">
        <f>'Central banks in USD and % of G'!B3</f>
        <v>4554.5</v>
      </c>
      <c r="D47" s="8">
        <f>'Central banks in USD and % of G'!B4</f>
        <v>3013.8</v>
      </c>
      <c r="E47" s="8">
        <f>'Central banks in USD and % of G'!B5</f>
        <v>47.7</v>
      </c>
      <c r="F47" s="8">
        <f>'Central banks in USD and % of G'!B6</f>
        <v>-1029.1</v>
      </c>
      <c r="G47" s="12">
        <f>'Central banks in USD and % of G'!B7</f>
        <v>0.21927643489311635</v>
      </c>
      <c r="H47" s="12">
        <f>'Central banks in USD and % of G'!B8</f>
        <v>0.14803150118145683</v>
      </c>
      <c r="I47" s="12">
        <f>'Central banks in USD and % of G'!B9</f>
        <v>0.11949009668683856</v>
      </c>
      <c r="J47" s="12">
        <f>'Central banks in USD and % of G'!B10</f>
        <v>-0.03344806627858979</v>
      </c>
      <c r="K47" s="12">
        <f>'Central banks in USD and % of G'!B11</f>
        <v>0.007070332765137479</v>
      </c>
      <c r="L47" s="12">
        <f>'Central banks in USD and % of G'!B12</f>
        <v>-0.15253835322018824</v>
      </c>
    </row>
    <row r="48">
      <c r="A48" s="0" t="inlineStr">
        <is>
          <t xml:space="preserve">Eurosystem / ECB (18 Sep 2026, €bn)</t>
        </is>
      </c>
      <c r="B48" s="8">
        <f>'Central banks in USD and % of G'!C2</f>
        <v>6762.008483319959</v>
      </c>
      <c r="C48" s="8">
        <f>'Central banks in USD and % of G'!C3</f>
        <v>3836.5241316060988</v>
      </c>
      <c r="D48" s="8">
        <f>'Central banks in USD and % of G'!C4</f>
        <v>2651.037487103061</v>
      </c>
      <c r="E48" s="8">
        <f>'Central banks in USD and % of G'!C5</f>
        <v>1417.4022698612864</v>
      </c>
      <c r="F48" s="8">
        <f>'Central banks in USD and % of G'!C6</f>
        <v>1417.4022698612864</v>
      </c>
      <c r="G48" s="12">
        <f>'Central banks in USD and % of G'!C7</f>
        <v>0.37571097090882594</v>
      </c>
      <c r="H48" s="12">
        <f>'Central banks in USD and % of G'!C8</f>
        <v>0.21316509879519824</v>
      </c>
      <c r="I48" s="12">
        <f>'Central banks in USD and % of G'!C9</f>
        <v>0.244865369535229</v>
      </c>
      <c r="J48" s="12">
        <f>'Central banks in USD and % of G'!C10</f>
        <v>0.07875375848633931</v>
      </c>
      <c r="K48" s="12">
        <f>'Central banks in USD and % of G'!C11</f>
        <v>0.20961261337628212</v>
      </c>
      <c r="L48" s="12">
        <f>'Central banks in USD and % of G'!C12</f>
        <v>0.20961261337628212</v>
      </c>
    </row>
    <row r="49">
      <c r="A49" s="0" t="inlineStr">
        <is>
          <t xml:space="preserve">Bank of Japan (31 Mar 2026, ¥bn)</t>
        </is>
      </c>
      <c r="B49" s="8">
        <f>'Central banks in USD and % of G'!D2</f>
        <v>4220.895646076369</v>
      </c>
      <c r="C49" s="8">
        <f>'Central banks in USD and % of G'!D3</f>
        <v>3384.1371836552557</v>
      </c>
      <c r="D49" s="8">
        <f>'Central banks in USD and % of G'!D4</f>
        <v>2930.727991330401</v>
      </c>
      <c r="E49" s="8">
        <f>'Central banks in USD and % of G'!D5</f>
        <v>91.55542806145215</v>
      </c>
      <c r="F49" s="8">
        <f>'Central banks in USD and % of G'!D6</f>
        <v>165.66137566137567</v>
      </c>
      <c r="G49" s="12">
        <f>'Central banks in USD and % of G'!D7</f>
        <v>0.9516810168822983</v>
      </c>
      <c r="H49" s="12">
        <f>'Central banks in USD and % of G'!D8</f>
        <v>0.7630179436452146</v>
      </c>
      <c r="I49" s="12">
        <f>'Central banks in USD and % of G'!D9</f>
        <v>0.369455486573158</v>
      </c>
      <c r="J49" s="12">
        <f>'Central banks in USD and % of G'!D10</f>
        <v>0.03735150064515144</v>
      </c>
      <c r="K49" s="12">
        <f>'Central banks in USD and % of G'!D11</f>
        <v>0.02169099540438997</v>
      </c>
      <c r="L49" s="12">
        <f>'Central banks in USD and % of G'!D12</f>
        <v>0.03924792024066504</v>
      </c>
    </row>
    <row r="51">
      <c r="A51" s="1" t="inlineStr">
        <is>
          <t xml:space="preserve">Consolidating the central bank: gross debt held outside it, % GDP</t>
        </is>
      </c>
    </row>
    <row r="52">
      <c r="A52" s="1" t="inlineStr">
        <is>
          <t xml:space="preserve">country</t>
        </is>
      </c>
      <c r="B52" s="1" t="inlineStr">
        <is>
          <t xml:space="preserve">Gross debt</t>
        </is>
      </c>
      <c r="C52" s="1" t="inlineStr">
        <is>
          <t xml:space="preserve">Held by own central bank</t>
        </is>
      </c>
      <c r="D52" s="1" t="inlineStr">
        <is>
          <t xml:space="preserve">Gross debt held outside central bank</t>
        </is>
      </c>
      <c r="E52" s="1" t="inlineStr">
        <is>
          <t xml:space="preserve">Financial assets</t>
        </is>
      </c>
      <c r="F52" s="1" t="inlineStr">
        <is>
          <t xml:space="preserve">Net debt</t>
        </is>
      </c>
    </row>
    <row r="53">
      <c r="A53" s="0" t="inlineStr">
        <is>
          <t xml:space="preserve">United States</t>
        </is>
      </c>
      <c r="B53" s="12">
        <f>'Government balance sheets'!B6</f>
        <v>1.23886</v>
      </c>
      <c r="C53" s="12">
        <f>'Government balance sheets'!B11</f>
        <v>0.14803150118145683</v>
      </c>
      <c r="D53" s="12">
        <f>'Government balance sheets'!B12</f>
        <v>1.0908284988185433</v>
      </c>
      <c r="E53" s="12">
        <f>'Government balance sheets'!B7</f>
        <v>0.27190000000000003</v>
      </c>
      <c r="F53" s="12">
        <f>'Government balance sheets'!B8</f>
        <v>0.96696</v>
      </c>
    </row>
    <row r="54">
      <c r="A54" s="0" t="inlineStr">
        <is>
          <t xml:space="preserve">Japan</t>
        </is>
      </c>
      <c r="B54" s="12">
        <f>'Government balance sheets'!E6</f>
        <v>2.06525</v>
      </c>
      <c r="C54" s="12">
        <f>'Government balance sheets'!E11</f>
        <v>0.7630179436452146</v>
      </c>
      <c r="D54" s="12">
        <f>'Government balance sheets'!E12</f>
        <v>1.3022320563547853</v>
      </c>
      <c r="E54" s="12">
        <f>'Government balance sheets'!E7</f>
        <v>0.7004499999999998</v>
      </c>
      <c r="F54" s="12">
        <f>'Government balance sheets'!E8</f>
        <v>1.3648</v>
      </c>
    </row>
    <row r="55">
      <c r="A55" s="0" t="inlineStr">
        <is>
          <t xml:space="preserve">Euro area (aggregate, memo)</t>
        </is>
      </c>
      <c r="B55" s="12">
        <f>'Government balance sheets'!L6</f>
        <v>0.87054</v>
      </c>
      <c r="C55" s="12">
        <f>'Government balance sheets'!L11</f>
        <v>0.21316509879519824</v>
      </c>
      <c r="D55" s="12">
        <f>'Government balance sheets'!L12</f>
        <v>0.6573749012048018</v>
      </c>
      <c r="E55" s="12">
        <f>'Government balance sheets'!L7</f>
        <v>0.12990999999999997</v>
      </c>
      <c r="F55" s="12">
        <f>'Government balance sheets'!L8</f>
        <v>0.74063</v>
      </c>
    </row>
    <row r="57">
      <c r="A57" s="1" t="inlineStr">
        <is>
          <t xml:space="preserve">Balance sheets in local currency, bn (edit any input: unrealized losses, FX, totals)</t>
        </is>
      </c>
      <c r="B57" s="3" t="inlineStr">
        <is>
          <t xml:space="preserve">Inputs: edit the blue cells on the 'Central bank balance sheets (lo' sheet; this table follows them.</t>
        </is>
      </c>
    </row>
    <row r="58">
      <c r="A58" s="1" t="inlineStr">
        <is>
          <t xml:space="preserve">line</t>
        </is>
      </c>
      <c r="B58" s="1" t="inlineStr">
        <is>
          <t xml:space="preserve">Federal Reserve (16 Sep 2026, $bn)</t>
        </is>
      </c>
      <c r="C58" s="1" t="inlineStr">
        <is>
          <t xml:space="preserve">Eurosystem / ECB (18 Sep 2026, €bn)</t>
        </is>
      </c>
      <c r="D58" s="1" t="inlineStr">
        <is>
          <t xml:space="preserve">Bank of Japan (31 Mar 2026, ¥bn)</t>
        </is>
      </c>
    </row>
    <row r="59">
      <c r="A59" s="0" t="inlineStr">
        <is>
          <t xml:space="preserve">Government bonds (Fed: Treasuries; ECB: all monetary-policy securities)</t>
        </is>
      </c>
      <c r="B59" s="8">
        <f>'Central bank balance sheets (lo'!B2</f>
        <v>4554.5</v>
      </c>
      <c r="C59" s="8">
        <f>'Central bank balance sheets (lo'!C2</f>
        <v>3346.6</v>
      </c>
      <c r="D59" s="8">
        <f>'Central bank balance sheets (lo'!D2</f>
        <v>530869.6</v>
      </c>
    </row>
    <row r="60">
      <c r="A60" s="0" t="inlineStr">
        <is>
          <t xml:space="preserve">Other securities (MBS; ETFs, REITs, corporates)</t>
        </is>
      </c>
      <c r="B60" s="8">
        <f>'Central bank balance sheets (lo'!B3</f>
        <v>1913.5</v>
      </c>
      <c r="C60" s="8">
        <f>'Central bank balance sheets (lo'!C3</f>
        <v>384.3</v>
      </c>
      <c r="D60" s="8">
        <f>'Central bank balance sheets (lo'!D3</f>
        <v>39968.5</v>
      </c>
    </row>
    <row r="61">
      <c r="A61" s="0" t="inlineStr">
        <is>
          <t xml:space="preserve">Gold and foreign-currency assets</t>
        </is>
      </c>
      <c r="B61" s="8">
        <f>'Central bank balance sheets (lo'!B4</f>
      </c>
      <c r="C61" s="8">
        <f>'Central bank balance sheets (lo'!C4</f>
        <v>1778.1</v>
      </c>
      <c r="D61" s="8">
        <f>'Central bank balance sheets (lo'!D4</f>
        <v>12107.6</v>
      </c>
    </row>
    <row r="62">
      <c r="A62" s="0" t="inlineStr">
        <is>
          <t xml:space="preserve">Lending to banks</t>
        </is>
      </c>
      <c r="B62" s="8">
        <f>'Central bank balance sheets (lo'!B5</f>
      </c>
      <c r="C62" s="8">
        <f>'Central bank balance sheets (lo'!C5</f>
        <v>65.2</v>
      </c>
      <c r="D62" s="8">
        <f>'Central bank balance sheets (lo'!D5</f>
        <v>77720.9</v>
      </c>
    </row>
    <row r="63">
      <c r="A63" s="0" t="inlineStr">
        <is>
          <t xml:space="preserve">Other assets (balancing)</t>
        </is>
      </c>
      <c r="B63" s="8">
        <f>'Central bank balance sheets (lo'!B6</f>
        <v>278.5</v>
      </c>
      <c r="C63" s="8">
        <f>'Central bank balance sheets (lo'!C6</f>
        <v>324.3</v>
      </c>
      <c r="D63" s="8">
        <f>'Central bank balance sheets (lo'!D6</f>
        <v>1465.3000000000466</v>
      </c>
    </row>
    <row r="64">
      <c r="A64" s="0" t="inlineStr">
        <is>
          <t xml:space="preserve">Total assets</t>
        </is>
      </c>
      <c r="B64" s="8">
        <f>'Central bank balance sheets (lo'!B7</f>
        <v>6746.5</v>
      </c>
      <c r="C64" s="8">
        <f>'Central bank balance sheets (lo'!C7</f>
        <v>5898.5</v>
      </c>
      <c r="D64" s="8">
        <f>'Central bank balance sheets (lo'!D7</f>
        <v>662131.9</v>
      </c>
    </row>
    <row r="65">
      <c r="A65" s="0" t="inlineStr">
        <is>
          <t xml:space="preserve">Banknotes / currency</t>
        </is>
      </c>
      <c r="B65" s="8">
        <f>'Central bank balance sheets (lo'!B8</f>
        <v>2484.2</v>
      </c>
      <c r="C65" s="8">
        <f>'Central bank balance sheets (lo'!C8</f>
        <v>1632.1</v>
      </c>
      <c r="D65" s="8">
        <f>'Central bank balance sheets (lo'!D8</f>
        <v>116315.6</v>
      </c>
    </row>
    <row r="66">
      <c r="A66" s="0" t="inlineStr">
        <is>
          <t xml:space="preserve">Bank reserves / current deposits</t>
        </is>
      </c>
      <c r="B66" s="8">
        <f>'Central bank balance sheets (lo'!B9</f>
        <v>3013.8</v>
      </c>
      <c r="C66" s="8">
        <f>'Central bank balance sheets (lo'!C9</f>
        <v>2312.5</v>
      </c>
      <c r="D66" s="8">
        <f>'Central bank balance sheets (lo'!D9</f>
        <v>459743.3</v>
      </c>
    </row>
    <row r="67">
      <c r="A67" s="0" t="inlineStr">
        <is>
          <t xml:space="preserve">Government deposits</t>
        </is>
      </c>
      <c r="B67" s="8">
        <f>'Central bank balance sheets (lo'!B10</f>
        <v>991.7</v>
      </c>
      <c r="C67" s="8">
        <f>'Central bank balance sheets (lo'!C10</f>
        <v>90.6</v>
      </c>
      <c r="D67" s="8">
        <f>'Central bank balance sheets (lo'!D10</f>
        <v>2154.9</v>
      </c>
    </row>
    <row r="68">
      <c r="A68" s="0" t="inlineStr">
        <is>
          <t xml:space="preserve">Other liabilities (balancing)</t>
        </is>
      </c>
      <c r="B68" s="8">
        <f>'Central bank balance sheets (lo'!B11</f>
        <v>209.09999999999997</v>
      </c>
      <c r="C68" s="8">
        <f>'Central bank balance sheets (lo'!C11</f>
        <v>626.8999999999996</v>
      </c>
      <c r="D68" s="8">
        <f>'Central bank balance sheets (lo'!D11</f>
        <v>69555.80000000006</v>
      </c>
    </row>
    <row r="69">
      <c r="A69" s="0" t="inlineStr">
        <is>
          <t xml:space="preserve">Capital and reserves</t>
        </is>
      </c>
      <c r="B69" s="8">
        <f>'Central bank balance sheets (lo'!B12</f>
        <v>47.7</v>
      </c>
      <c r="C69" s="8">
        <f>'Central bank balance sheets (lo'!C12</f>
        <v>28.2</v>
      </c>
      <c r="D69" s="8">
        <f>'Central bank balance sheets (lo'!D12</f>
        <v>3775.9</v>
      </c>
    </row>
    <row r="70">
      <c r="A70" s="0" t="inlineStr">
        <is>
          <t xml:space="preserve">Loss buffers (BOJ provisions; ECB revaluation accounts)</t>
        </is>
      </c>
      <c r="B70" s="8">
        <f>'Central bank balance sheets (lo'!B13</f>
        <v>0</v>
      </c>
      <c r="C70" s="8">
        <f>'Central bank balance sheets (lo'!C13</f>
        <v>1208.2</v>
      </c>
      <c r="D70" s="8">
        <f>'Central bank balance sheets (lo'!D13</f>
        <v>10586.4</v>
      </c>
    </row>
    <row r="71">
      <c r="A71" s="0" t="inlineStr">
        <is>
          <t xml:space="preserve">Book equity incl. buffers</t>
        </is>
      </c>
      <c r="B71" s="8">
        <f>'Central bank balance sheets (lo'!B14</f>
        <v>47.7</v>
      </c>
      <c r="C71" s="8">
        <f>'Central bank balance sheets (lo'!C14</f>
        <v>1236.4</v>
      </c>
      <c r="D71" s="8">
        <f>'Central bank balance sheets (lo'!D14</f>
        <v>14362.3</v>
      </c>
    </row>
    <row r="72">
      <c r="A72" s="0" t="inlineStr">
        <is>
          <t xml:space="preserve">Fed deferred asset (accumulated operating losses)</t>
        </is>
      </c>
      <c r="B72" s="8">
        <f>'Central bank balance sheets (lo'!B15</f>
        <v>-232.8</v>
      </c>
      <c r="C72" s="8">
        <f>'Central bank balance sheets (lo'!C15</f>
        <v>0</v>
      </c>
      <c r="D72" s="8">
        <f>'Central bank balance sheets (lo'!D15</f>
        <v>0</v>
      </c>
    </row>
    <row r="73">
      <c r="A73" s="0" t="inlineStr">
        <is>
          <t xml:space="preserve">Unrealized gains (BOJ ETFs)</t>
        </is>
      </c>
      <c r="B73" s="4">
        <f>'Central bank balance sheets (lo'!B16</f>
        <v>0</v>
      </c>
      <c r="C73" s="4">
        <f>'Central bank balance sheets (lo'!C16</f>
        <v>0</v>
      </c>
      <c r="D73" s="4">
        <f>'Central bank balance sheets (lo'!D16</f>
        <v>57066</v>
      </c>
    </row>
    <row r="74">
      <c r="A74" s="0" t="inlineStr">
        <is>
          <t xml:space="preserve">Unrealized losses on bonds</t>
        </is>
      </c>
      <c r="B74" s="4">
        <f>'Central bank balance sheets (lo'!B17</f>
        <v>-844</v>
      </c>
      <c r="C74" s="4">
        <f>'Central bank balance sheets (lo'!C17</f>
        <v>0</v>
      </c>
      <c r="D74" s="4">
        <f>'Central bank balance sheets (lo'!D17</f>
        <v>-45441</v>
      </c>
    </row>
    <row r="75">
      <c r="A75" s="0" t="inlineStr">
        <is>
          <t xml:space="preserve">Mark-to-market equity</t>
        </is>
      </c>
      <c r="B75" s="8">
        <f>'Central bank balance sheets (lo'!B18</f>
        <v>-1029.1</v>
      </c>
      <c r="C75" s="8">
        <f>'Central bank balance sheets (lo'!C18</f>
        <v>1236.4</v>
      </c>
      <c r="D75" s="8">
        <f>'Central bank balance sheets (lo'!D18</f>
        <v>25987.300000000003</v>
      </c>
    </row>
    <row r="76">
      <c r="A76" s="0" t="inlineStr">
        <is>
          <t xml:space="preserve">Book equity / assets</t>
        </is>
      </c>
      <c r="B76" s="12">
        <f>'Central bank balance sheets (lo'!B19</f>
        <v>0.007070332765137479</v>
      </c>
      <c r="C76" s="12">
        <f>'Central bank balance sheets (lo'!C19</f>
        <v>0.20961261337628212</v>
      </c>
      <c r="D76" s="12">
        <f>'Central bank balance sheets (lo'!D19</f>
        <v>0.02169099540438997</v>
      </c>
    </row>
    <row r="77">
      <c r="A77" s="0" t="inlineStr">
        <is>
          <t xml:space="preserve">Mark-to-market equity / assets</t>
        </is>
      </c>
      <c r="B77" s="12">
        <f>'Central bank balance sheets (lo'!B20</f>
        <v>-0.15253835322018824</v>
      </c>
      <c r="C77" s="12">
        <f>'Central bank balance sheets (lo'!C20</f>
        <v>0.20961261337628212</v>
      </c>
      <c r="D77" s="12">
        <f>'Central bank balance sheets (lo'!D20</f>
        <v>0.03924792024066504</v>
      </c>
    </row>
    <row r="78">
      <c r="A78" s="0" t="inlineStr">
        <is>
          <t xml:space="preserve">USD per unit of local currency</t>
        </is>
      </c>
      <c r="B78" s="8">
        <f>'Central bank balance sheets (lo'!B21</f>
        <v>1</v>
      </c>
      <c r="C78" s="8">
        <f>'Central bank balance sheets (lo'!C21</f>
        <v>1.1464</v>
      </c>
      <c r="D78" s="8">
        <f>'Central bank balance sheets (lo'!D21</f>
        <v>0.0063747</v>
      </c>
    </row>
    <row r="79">
      <c r="A79" s="0" t="inlineStr">
        <is>
          <t xml:space="preserve">Local currency per USD (18 Sep 2026)</t>
        </is>
      </c>
      <c r="B79" s="8">
        <f>'Central bank balance sheets (lo'!B22</f>
        <v>1</v>
      </c>
      <c r="C79" s="8">
        <f>'Central bank balance sheets (lo'!C22</f>
        <v>0.8723</v>
      </c>
      <c r="D79" s="8">
        <f>'Central bank balance sheets (lo'!D22</f>
        <v>156.87</v>
      </c>
    </row>
    <row r="81">
      <c r="A81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Gross debt split into net debt and financial assets, % GDP</t>
        </is>
      </c>
    </row>
    <row r="2">
      <c r="A2" s="1" t="inlineStr">
        <is>
          <t xml:space="preserve">line</t>
        </is>
      </c>
      <c r="B2" s="1" t="inlineStr">
        <is>
          <t xml:space="preserve">United States</t>
        </is>
      </c>
      <c r="C2" s="1" t="inlineStr">
        <is>
          <t xml:space="preserve">China</t>
        </is>
      </c>
      <c r="D2" s="1" t="inlineStr">
        <is>
          <t xml:space="preserve">Germany</t>
        </is>
      </c>
      <c r="E2" s="1" t="inlineStr">
        <is>
          <t xml:space="preserve">Japan</t>
        </is>
      </c>
      <c r="F2" s="1" t="inlineStr">
        <is>
          <t xml:space="preserve">United Kingdom</t>
        </is>
      </c>
      <c r="G2" s="1" t="inlineStr">
        <is>
          <t xml:space="preserve">India</t>
        </is>
      </c>
      <c r="H2" s="1" t="inlineStr">
        <is>
          <t xml:space="preserve">France</t>
        </is>
      </c>
      <c r="I2" s="1" t="inlineStr">
        <is>
          <t xml:space="preserve">Italy</t>
        </is>
      </c>
      <c r="J2" s="1" t="inlineStr">
        <is>
          <t xml:space="preserve">Canada</t>
        </is>
      </c>
      <c r="K2" s="1" t="inlineStr">
        <is>
          <t xml:space="preserve">Brazil</t>
        </is>
      </c>
      <c r="L2" s="1" t="inlineStr">
        <is>
          <t xml:space="preserve">Euro area (aggregate, memo)</t>
        </is>
      </c>
    </row>
    <row r="3">
      <c r="A3" s="0" t="inlineStr">
        <is>
          <t xml:space="preserve">Net debt</t>
        </is>
      </c>
      <c r="B3" s="12">
        <f>'Government balance sheets'!B8</f>
        <v>0.96696</v>
      </c>
      <c r="C3" s="12">
        <f>'Government balance sheets'!C8</f>
      </c>
      <c r="D3" s="12">
        <f>'Government balance sheets'!D8</f>
        <v>0.47184</v>
      </c>
      <c r="E3" s="12">
        <f>'Government balance sheets'!E8</f>
        <v>1.3648</v>
      </c>
      <c r="F3" s="12">
        <f>'Government balance sheets'!F8</f>
        <v>0.93815</v>
      </c>
      <c r="G3" s="12">
        <f>'Government balance sheets'!G8</f>
      </c>
      <c r="H3" s="12">
        <f>'Government balance sheets'!H8</f>
        <v>1.08797</v>
      </c>
      <c r="I3" s="12">
        <f>'Government balance sheets'!I8</f>
        <v>1.27688</v>
      </c>
      <c r="J3" s="12">
        <f>'Government balance sheets'!J8</f>
        <v>0.10192</v>
      </c>
      <c r="K3" s="12">
        <f>'Government balance sheets'!K8</f>
        <v>0.65243</v>
      </c>
      <c r="L3" s="12">
        <f>'Government balance sheets'!L8</f>
        <v>0.74063</v>
      </c>
    </row>
    <row r="4">
      <c r="A4" s="0" t="inlineStr">
        <is>
          <t xml:space="preserve">Financial assets</t>
        </is>
      </c>
      <c r="B4" s="12">
        <f>'Government balance sheets'!B7</f>
        <v>0.27190000000000003</v>
      </c>
      <c r="C4" s="12">
        <f>'Government balance sheets'!C7</f>
      </c>
      <c r="D4" s="12">
        <f>'Government balance sheets'!D7</f>
        <v>0.15746</v>
      </c>
      <c r="E4" s="12">
        <f>'Government balance sheets'!E7</f>
        <v>0.7004499999999998</v>
      </c>
      <c r="F4" s="12">
        <f>'Government balance sheets'!F7</f>
        <v>0.08501000000000003</v>
      </c>
      <c r="G4" s="12">
        <f>'Government balance sheets'!G7</f>
      </c>
      <c r="H4" s="12">
        <f>'Government balance sheets'!H7</f>
        <v>0.07194999999999996</v>
      </c>
      <c r="I4" s="12">
        <f>'Government balance sheets'!I7</f>
        <v>0.09400000000000008</v>
      </c>
      <c r="J4" s="12">
        <f>'Government balance sheets'!J7</f>
        <v>1.03314</v>
      </c>
      <c r="K4" s="12">
        <f>'Government balance sheets'!K7</f>
        <v>0.28086</v>
      </c>
      <c r="L4" s="12">
        <f>'Government balance sheets'!L7</f>
        <v>0.12990999999999997</v>
      </c>
    </row>
    <row r="23">
      <c r="A23" s="1" t="inlineStr">
        <is>
          <t xml:space="preserve">Net financial worth (equity), % GDP</t>
        </is>
      </c>
    </row>
    <row r="24">
      <c r="A24" s="1" t="inlineStr">
        <is>
          <t xml:space="preserve">line</t>
        </is>
      </c>
      <c r="B24" s="1" t="inlineStr">
        <is>
          <t xml:space="preserve">United States</t>
        </is>
      </c>
      <c r="C24" s="1" t="inlineStr">
        <is>
          <t xml:space="preserve">China</t>
        </is>
      </c>
      <c r="D24" s="1" t="inlineStr">
        <is>
          <t xml:space="preserve">Germany</t>
        </is>
      </c>
      <c r="E24" s="1" t="inlineStr">
        <is>
          <t xml:space="preserve">Japan</t>
        </is>
      </c>
      <c r="F24" s="1" t="inlineStr">
        <is>
          <t xml:space="preserve">United Kingdom</t>
        </is>
      </c>
      <c r="G24" s="1" t="inlineStr">
        <is>
          <t xml:space="preserve">India</t>
        </is>
      </c>
      <c r="H24" s="1" t="inlineStr">
        <is>
          <t xml:space="preserve">France</t>
        </is>
      </c>
      <c r="I24" s="1" t="inlineStr">
        <is>
          <t xml:space="preserve">Italy</t>
        </is>
      </c>
      <c r="J24" s="1" t="inlineStr">
        <is>
          <t xml:space="preserve">Canada</t>
        </is>
      </c>
      <c r="K24" s="1" t="inlineStr">
        <is>
          <t xml:space="preserve">Brazil</t>
        </is>
      </c>
      <c r="L24" s="1" t="inlineStr">
        <is>
          <t xml:space="preserve">Euro area (aggregate, memo)</t>
        </is>
      </c>
    </row>
    <row r="25">
      <c r="A25" s="0" t="inlineStr">
        <is>
          <t xml:space="preserve">Net financial worth (equity)</t>
        </is>
      </c>
      <c r="B25" s="12">
        <f>'Government balance sheets'!B9</f>
        <v>-0.96696</v>
      </c>
      <c r="C25" s="12">
        <f>'Government balance sheets'!C9</f>
      </c>
      <c r="D25" s="12">
        <f>'Government balance sheets'!D9</f>
        <v>-0.47184</v>
      </c>
      <c r="E25" s="12">
        <f>'Government balance sheets'!E9</f>
        <v>-1.3648</v>
      </c>
      <c r="F25" s="12">
        <f>'Government balance sheets'!F9</f>
        <v>-0.93815</v>
      </c>
      <c r="G25" s="12">
        <f>'Government balance sheets'!G9</f>
      </c>
      <c r="H25" s="12">
        <f>'Government balance sheets'!H9</f>
        <v>-1.08797</v>
      </c>
      <c r="I25" s="12">
        <f>'Government balance sheets'!I9</f>
        <v>-1.27688</v>
      </c>
      <c r="J25" s="12">
        <f>'Government balance sheets'!J9</f>
        <v>-0.10192</v>
      </c>
      <c r="K25" s="12">
        <f>'Government balance sheets'!K9</f>
        <v>-0.65243</v>
      </c>
      <c r="L25" s="12">
        <f>'Government balance sheets'!L9</f>
        <v>-0.74063</v>
      </c>
    </row>
    <row r="44">
      <c r="A44" s="1" t="inlineStr">
        <is>
          <t xml:space="preserve">Balance sheet, % of GDP</t>
        </is>
      </c>
    </row>
    <row r="45">
      <c r="A45" s="1" t="inlineStr">
        <is>
          <t xml:space="preserve">country</t>
        </is>
      </c>
      <c r="B45" s="1" t="inlineStr">
        <is>
          <t xml:space="preserve">Gross debt</t>
        </is>
      </c>
      <c r="C45" s="1" t="inlineStr">
        <is>
          <t xml:space="preserve">Financial assets</t>
        </is>
      </c>
      <c r="D45" s="1" t="inlineStr">
        <is>
          <t xml:space="preserve">Net debt</t>
        </is>
      </c>
      <c r="E45" s="1" t="inlineStr">
        <is>
          <t xml:space="preserve">Net financial worth (equity)</t>
        </is>
      </c>
      <c r="F45" s="1" t="inlineStr">
        <is>
          <t xml:space="preserve">Financial assets / gross debt</t>
        </is>
      </c>
    </row>
    <row r="46">
      <c r="A46" s="0" t="inlineStr">
        <is>
          <t xml:space="preserve">United States</t>
        </is>
      </c>
      <c r="B46" s="12">
        <f>'Government balance sheets'!B6</f>
        <v>1.23886</v>
      </c>
      <c r="C46" s="12">
        <f>'Government balance sheets'!B7</f>
        <v>0.27190000000000003</v>
      </c>
      <c r="D46" s="12">
        <f>'Government balance sheets'!B8</f>
        <v>0.96696</v>
      </c>
      <c r="E46" s="12">
        <f>'Government balance sheets'!B9</f>
        <v>-0.96696</v>
      </c>
      <c r="F46" s="12">
        <f>'Government balance sheets'!B10</f>
        <v>0.219475969843243</v>
      </c>
    </row>
    <row r="47">
      <c r="A47" s="0" t="inlineStr">
        <is>
          <t xml:space="preserve">China</t>
        </is>
      </c>
      <c r="B47" s="12">
        <f>'Government balance sheets'!C6</f>
        <v>0.99238</v>
      </c>
      <c r="C47" s="12">
        <f>'Government balance sheets'!C7</f>
      </c>
      <c r="D47" s="12">
        <f>'Government balance sheets'!C8</f>
      </c>
      <c r="E47" s="12">
        <f>'Government balance sheets'!C9</f>
      </c>
      <c r="F47" s="12">
        <f>'Government balance sheets'!C10</f>
      </c>
    </row>
    <row r="48">
      <c r="A48" s="0" t="inlineStr">
        <is>
          <t xml:space="preserve">Germany</t>
        </is>
      </c>
      <c r="B48" s="12">
        <f>'Government balance sheets'!D6</f>
        <v>0.6293</v>
      </c>
      <c r="C48" s="12">
        <f>'Government balance sheets'!D7</f>
        <v>0.15746</v>
      </c>
      <c r="D48" s="12">
        <f>'Government balance sheets'!D8</f>
        <v>0.47184</v>
      </c>
      <c r="E48" s="12">
        <f>'Government balance sheets'!D9</f>
        <v>-0.47184</v>
      </c>
      <c r="F48" s="12">
        <f>'Government balance sheets'!D10</f>
        <v>0.25021452407436834</v>
      </c>
    </row>
    <row r="49">
      <c r="A49" s="0" t="inlineStr">
        <is>
          <t xml:space="preserve">Japan</t>
        </is>
      </c>
      <c r="B49" s="12">
        <f>'Government balance sheets'!E6</f>
        <v>2.06525</v>
      </c>
      <c r="C49" s="12">
        <f>'Government balance sheets'!E7</f>
        <v>0.7004499999999998</v>
      </c>
      <c r="D49" s="12">
        <f>'Government balance sheets'!E8</f>
        <v>1.3648</v>
      </c>
      <c r="E49" s="12">
        <f>'Government balance sheets'!E9</f>
        <v>-1.3648</v>
      </c>
      <c r="F49" s="12">
        <f>'Government balance sheets'!E10</f>
        <v>0.3391599080014525</v>
      </c>
    </row>
    <row r="50">
      <c r="A50" s="0" t="inlineStr">
        <is>
          <t xml:space="preserve">United Kingdom</t>
        </is>
      </c>
      <c r="B50" s="12">
        <f>'Government balance sheets'!F6</f>
        <v>1.02316</v>
      </c>
      <c r="C50" s="12">
        <f>'Government balance sheets'!F7</f>
        <v>0.08501000000000003</v>
      </c>
      <c r="D50" s="12">
        <f>'Government balance sheets'!F8</f>
        <v>0.93815</v>
      </c>
      <c r="E50" s="12">
        <f>'Government balance sheets'!F9</f>
        <v>-0.93815</v>
      </c>
      <c r="F50" s="12">
        <f>'Government balance sheets'!F10</f>
        <v>0.08308573439149304</v>
      </c>
    </row>
    <row r="51">
      <c r="A51" s="0" t="inlineStr">
        <is>
          <t xml:space="preserve">India</t>
        </is>
      </c>
      <c r="B51" s="12">
        <f>'Government balance sheets'!G6</f>
        <v>0.84075</v>
      </c>
      <c r="C51" s="12">
        <f>'Government balance sheets'!G7</f>
      </c>
      <c r="D51" s="12">
        <f>'Government balance sheets'!G8</f>
      </c>
      <c r="E51" s="12">
        <f>'Government balance sheets'!G9</f>
      </c>
      <c r="F51" s="12">
        <f>'Government balance sheets'!G10</f>
      </c>
    </row>
    <row r="52">
      <c r="A52" s="0" t="inlineStr">
        <is>
          <t xml:space="preserve">France</t>
        </is>
      </c>
      <c r="B52" s="12">
        <f>'Government balance sheets'!H6</f>
        <v>1.15992</v>
      </c>
      <c r="C52" s="12">
        <f>'Government balance sheets'!H7</f>
        <v>0.07194999999999996</v>
      </c>
      <c r="D52" s="12">
        <f>'Government balance sheets'!H8</f>
        <v>1.08797</v>
      </c>
      <c r="E52" s="12">
        <f>'Government balance sheets'!H9</f>
        <v>-1.08797</v>
      </c>
      <c r="F52" s="12">
        <f>'Government balance sheets'!H10</f>
        <v>0.0620301400096558</v>
      </c>
    </row>
    <row r="53">
      <c r="A53" s="0" t="inlineStr">
        <is>
          <t xml:space="preserve">Italy</t>
        </is>
      </c>
      <c r="B53" s="12">
        <f>'Government balance sheets'!I6</f>
        <v>1.37088</v>
      </c>
      <c r="C53" s="12">
        <f>'Government balance sheets'!I7</f>
        <v>0.09400000000000008</v>
      </c>
      <c r="D53" s="12">
        <f>'Government balance sheets'!I8</f>
        <v>1.27688</v>
      </c>
      <c r="E53" s="12">
        <f>'Government balance sheets'!I9</f>
        <v>-1.27688</v>
      </c>
      <c r="F53" s="12">
        <f>'Government balance sheets'!I10</f>
        <v>0.06856909430438848</v>
      </c>
    </row>
    <row r="54">
      <c r="A54" s="0" t="inlineStr">
        <is>
          <t xml:space="preserve">Canada</t>
        </is>
      </c>
      <c r="B54" s="12">
        <f>'Government balance sheets'!J6</f>
        <v>1.13506</v>
      </c>
      <c r="C54" s="12">
        <f>'Government balance sheets'!J7</f>
        <v>1.03314</v>
      </c>
      <c r="D54" s="12">
        <f>'Government balance sheets'!J8</f>
        <v>0.10192</v>
      </c>
      <c r="E54" s="12">
        <f>'Government balance sheets'!J9</f>
        <v>-0.10192</v>
      </c>
      <c r="F54" s="12">
        <f>'Government balance sheets'!J10</f>
        <v>0.9102073899177135</v>
      </c>
    </row>
    <row r="55">
      <c r="A55" s="0" t="inlineStr">
        <is>
          <t xml:space="preserve">Brazil</t>
        </is>
      </c>
      <c r="B55" s="12">
        <f>'Government balance sheets'!K6</f>
        <v>0.93329</v>
      </c>
      <c r="C55" s="12">
        <f>'Government balance sheets'!K7</f>
        <v>0.28086</v>
      </c>
      <c r="D55" s="12">
        <f>'Government balance sheets'!K8</f>
        <v>0.65243</v>
      </c>
      <c r="E55" s="12">
        <f>'Government balance sheets'!K9</f>
        <v>-0.65243</v>
      </c>
      <c r="F55" s="12">
        <f>'Government balance sheets'!K10</f>
        <v>0.30093540057216944</v>
      </c>
    </row>
    <row r="56">
      <c r="A56" s="0" t="inlineStr">
        <is>
          <t xml:space="preserve">Euro area (aggregate, memo)</t>
        </is>
      </c>
      <c r="B56" s="12">
        <f>'Government balance sheets'!L6</f>
        <v>0.87054</v>
      </c>
      <c r="C56" s="12">
        <f>'Government balance sheets'!L7</f>
        <v>0.12990999999999997</v>
      </c>
      <c r="D56" s="12">
        <f>'Government balance sheets'!L8</f>
        <v>0.74063</v>
      </c>
      <c r="E56" s="12">
        <f>'Government balance sheets'!L9</f>
        <v>-0.74063</v>
      </c>
      <c r="F56" s="12">
        <f>'Government balance sheets'!L10</f>
        <v>0.14922921405104875</v>
      </c>
    </row>
    <row r="58">
      <c r="A58" s="1" t="inlineStr">
        <is>
          <t xml:space="preserve">Balance sheet, $bn</t>
        </is>
      </c>
    </row>
    <row r="59">
      <c r="A59" s="1" t="inlineStr">
        <is>
          <t xml:space="preserve">country</t>
        </is>
      </c>
      <c r="B59" s="1" t="inlineStr">
        <is>
          <t xml:space="preserve">GDP ($bn)</t>
        </is>
      </c>
      <c r="C59" s="1" t="inlineStr">
        <is>
          <t xml:space="preserve">Gross debt ($bn)</t>
        </is>
      </c>
      <c r="D59" s="1" t="inlineStr">
        <is>
          <t xml:space="preserve">Financial assets ($bn)</t>
        </is>
      </c>
      <c r="E59" s="1" t="inlineStr">
        <is>
          <t xml:space="preserve">Net debt ($bn)</t>
        </is>
      </c>
    </row>
    <row r="60">
      <c r="A60" s="0" t="inlineStr">
        <is>
          <t xml:space="preserve">United States</t>
        </is>
      </c>
      <c r="B60" s="8">
        <f>'Government balance sheets'!B2</f>
        <v>30767.1</v>
      </c>
      <c r="C60" s="8">
        <f>'Government balance sheets'!B3</f>
        <v>38116.129506</v>
      </c>
      <c r="D60" s="8">
        <f>'Government balance sheets'!B4</f>
        <v>8365.57449</v>
      </c>
      <c r="E60" s="8">
        <f>'Government balance sheets'!B5</f>
        <v>29750.555016</v>
      </c>
    </row>
    <row r="61">
      <c r="A61" s="0" t="inlineStr">
        <is>
          <t xml:space="preserve">China</t>
        </is>
      </c>
      <c r="B61" s="8">
        <f>'Government balance sheets'!C2</f>
        <v>19626.2</v>
      </c>
      <c r="C61" s="8">
        <f>'Government balance sheets'!C3</f>
        <v>19476.648356</v>
      </c>
      <c r="D61" s="8">
        <f>'Government balance sheets'!C4</f>
      </c>
      <c r="E61" s="8">
        <f>'Government balance sheets'!C5</f>
      </c>
    </row>
    <row r="62">
      <c r="A62" s="0" t="inlineStr">
        <is>
          <t xml:space="preserve">Germany</t>
        </is>
      </c>
      <c r="B62" s="8">
        <f>'Government balance sheets'!D2</f>
        <v>5048.1</v>
      </c>
      <c r="C62" s="8">
        <f>'Government balance sheets'!D3</f>
        <v>3176.76933</v>
      </c>
      <c r="D62" s="8">
        <f>'Government balance sheets'!D4</f>
        <v>794.873826</v>
      </c>
      <c r="E62" s="8">
        <f>'Government balance sheets'!D5</f>
        <v>2381.895504</v>
      </c>
    </row>
    <row r="63">
      <c r="A63" s="0" t="inlineStr">
        <is>
          <t xml:space="preserve">Japan</t>
        </is>
      </c>
      <c r="B63" s="8">
        <f>'Government balance sheets'!E2</f>
        <v>4435.2</v>
      </c>
      <c r="C63" s="8">
        <f>'Government balance sheets'!E3</f>
        <v>9159.796799999998</v>
      </c>
      <c r="D63" s="8">
        <f>'Government balance sheets'!E4</f>
        <v>3106.635839999999</v>
      </c>
      <c r="E63" s="8">
        <f>'Government balance sheets'!E5</f>
        <v>6053.16096</v>
      </c>
    </row>
    <row r="64">
      <c r="A64" s="0" t="inlineStr">
        <is>
          <t xml:space="preserve">United Kingdom</t>
        </is>
      </c>
      <c r="B64" s="8">
        <f>'Government balance sheets'!F2</f>
        <v>4003</v>
      </c>
      <c r="C64" s="8">
        <f>'Government balance sheets'!F3</f>
        <v>4095.7094800000004</v>
      </c>
      <c r="D64" s="8">
        <f>'Government balance sheets'!F4</f>
        <v>340.2950300000001</v>
      </c>
      <c r="E64" s="8">
        <f>'Government balance sheets'!F5</f>
        <v>3755.41445</v>
      </c>
    </row>
    <row r="65">
      <c r="A65" s="0" t="inlineStr">
        <is>
          <t xml:space="preserve">India</t>
        </is>
      </c>
      <c r="B65" s="8">
        <f>'Government balance sheets'!G2</f>
        <v>3916.3</v>
      </c>
      <c r="C65" s="8">
        <f>'Government balance sheets'!G3</f>
        <v>3292.629225</v>
      </c>
      <c r="D65" s="8">
        <f>'Government balance sheets'!G4</f>
      </c>
      <c r="E65" s="8">
        <f>'Government balance sheets'!G5</f>
      </c>
    </row>
    <row r="66">
      <c r="A66" s="0" t="inlineStr">
        <is>
          <t xml:space="preserve">France</t>
        </is>
      </c>
      <c r="B66" s="8">
        <f>'Government balance sheets'!H2</f>
        <v>3368.9</v>
      </c>
      <c r="C66" s="8">
        <f>'Government balance sheets'!H3</f>
        <v>3907.654488</v>
      </c>
      <c r="D66" s="8">
        <f>'Government balance sheets'!H4</f>
        <v>242.39235499999987</v>
      </c>
      <c r="E66" s="8">
        <f>'Government balance sheets'!H5</f>
        <v>3665.2621330000006</v>
      </c>
    </row>
    <row r="67">
      <c r="A67" s="0" t="inlineStr">
        <is>
          <t xml:space="preserve">Italy</t>
        </is>
      </c>
      <c r="B67" s="8">
        <f>'Government balance sheets'!I2</f>
        <v>2550.1</v>
      </c>
      <c r="C67" s="8">
        <f>'Government balance sheets'!I3</f>
        <v>3495.881088</v>
      </c>
      <c r="D67" s="8">
        <f>'Government balance sheets'!I4</f>
        <v>239.70940000000022</v>
      </c>
      <c r="E67" s="8">
        <f>'Government balance sheets'!I5</f>
        <v>3256.171688</v>
      </c>
    </row>
    <row r="68">
      <c r="A68" s="0" t="inlineStr">
        <is>
          <t xml:space="preserve">Canada</t>
        </is>
      </c>
      <c r="B68" s="8">
        <f>'Government balance sheets'!J2</f>
        <v>2319.9</v>
      </c>
      <c r="C68" s="8">
        <f>'Government balance sheets'!J3</f>
        <v>2633.225694</v>
      </c>
      <c r="D68" s="8">
        <f>'Government balance sheets'!J4</f>
        <v>2396.781486</v>
      </c>
      <c r="E68" s="8">
        <f>'Government balance sheets'!J5</f>
        <v>236.444208</v>
      </c>
    </row>
    <row r="69">
      <c r="A69" s="0" t="inlineStr">
        <is>
          <t xml:space="preserve">Brazil</t>
        </is>
      </c>
      <c r="B69" s="8">
        <f>'Government balance sheets'!K2</f>
        <v>2279.9</v>
      </c>
      <c r="C69" s="8">
        <f>'Government balance sheets'!K3</f>
        <v>2127.807871</v>
      </c>
      <c r="D69" s="8">
        <f>'Government balance sheets'!K4</f>
        <v>640.332714</v>
      </c>
      <c r="E69" s="8">
        <f>'Government balance sheets'!K5</f>
        <v>1487.4751569999999</v>
      </c>
    </row>
    <row r="70">
      <c r="A70" s="0" t="inlineStr">
        <is>
          <t xml:space="preserve">Euro area (aggregate, memo)</t>
        </is>
      </c>
      <c r="B70" s="8">
        <f>'Government balance sheets'!L2</f>
        <v>17997.9</v>
      </c>
      <c r="C70" s="8">
        <f>'Government balance sheets'!L3</f>
        <v>15667.891866000002</v>
      </c>
      <c r="D70" s="8">
        <f>'Government balance sheets'!L4</f>
        <v>2338.107189</v>
      </c>
      <c r="E70" s="8">
        <f>'Government balance sheets'!L5</f>
        <v>13329.784677000001</v>
      </c>
    </row>
    <row r="72">
      <c r="A72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line</t>
        </is>
      </c>
      <c r="B1" s="1" t="inlineStr">
        <is>
          <t xml:space="preserve">United States</t>
        </is>
      </c>
      <c r="C1" s="1" t="inlineStr">
        <is>
          <t xml:space="preserve">China</t>
        </is>
      </c>
      <c r="D1" s="1" t="inlineStr">
        <is>
          <t xml:space="preserve">Germany</t>
        </is>
      </c>
      <c r="E1" s="1" t="inlineStr">
        <is>
          <t xml:space="preserve">Japan</t>
        </is>
      </c>
      <c r="F1" s="1" t="inlineStr">
        <is>
          <t xml:space="preserve">United Kingdom</t>
        </is>
      </c>
      <c r="G1" s="1" t="inlineStr">
        <is>
          <t xml:space="preserve">India</t>
        </is>
      </c>
      <c r="H1" s="1" t="inlineStr">
        <is>
          <t xml:space="preserve">France</t>
        </is>
      </c>
      <c r="I1" s="1" t="inlineStr">
        <is>
          <t xml:space="preserve">Italy</t>
        </is>
      </c>
      <c r="J1" s="1" t="inlineStr">
        <is>
          <t xml:space="preserve">Canada</t>
        </is>
      </c>
      <c r="K1" s="1" t="inlineStr">
        <is>
          <t xml:space="preserve">Brazil</t>
        </is>
      </c>
      <c r="L1" s="1" t="inlineStr">
        <is>
          <t xml:space="preserve">Euro area (aggregate, memo)</t>
        </is>
      </c>
    </row>
    <row r="2">
      <c r="A2" s="0" t="inlineStr">
        <is>
          <t xml:space="preserve">Nominal GDP ($bn)</t>
        </is>
      </c>
      <c r="B2" s="10">
        <v>30767.1</v>
      </c>
      <c r="C2" s="10">
        <v>19626.2</v>
      </c>
      <c r="D2" s="10">
        <v>5048.1</v>
      </c>
      <c r="E2" s="10">
        <v>4435.2</v>
      </c>
      <c r="F2" s="10">
        <v>4003</v>
      </c>
      <c r="G2" s="10">
        <v>3916.3</v>
      </c>
      <c r="H2" s="10">
        <v>3368.9</v>
      </c>
      <c r="I2" s="10">
        <v>2550.1</v>
      </c>
      <c r="J2" s="10">
        <v>2319.9</v>
      </c>
      <c r="K2" s="10">
        <v>2279.9</v>
      </c>
      <c r="L2" s="10">
        <v>17997.9</v>
      </c>
    </row>
    <row r="3">
      <c r="A3" s="0" t="inlineStr">
        <is>
          <t xml:space="preserve">Gross debt, % GDP</t>
        </is>
      </c>
      <c r="B3" s="14">
        <v>1.23886</v>
      </c>
      <c r="C3" s="14">
        <v>0.99238</v>
      </c>
      <c r="D3" s="14">
        <v>0.6293</v>
      </c>
      <c r="E3" s="14">
        <v>2.06525</v>
      </c>
      <c r="F3" s="14">
        <v>1.02316</v>
      </c>
      <c r="G3" s="14">
        <v>0.84075</v>
      </c>
      <c r="H3" s="14">
        <v>1.15992</v>
      </c>
      <c r="I3" s="14">
        <v>1.37088</v>
      </c>
      <c r="J3" s="14">
        <v>1.13506</v>
      </c>
      <c r="K3" s="14">
        <v>0.93329</v>
      </c>
      <c r="L3" s="14">
        <v>0.87054</v>
      </c>
    </row>
    <row r="4">
      <c r="A4" s="0" t="inlineStr">
        <is>
          <t xml:space="preserve">Net debt, % GDP</t>
        </is>
      </c>
      <c r="B4" s="14">
        <v>0.96696</v>
      </c>
      <c r="D4" s="14">
        <v>0.47184</v>
      </c>
      <c r="E4" s="14">
        <v>1.3648</v>
      </c>
      <c r="F4" s="14">
        <v>0.93815</v>
      </c>
      <c r="H4" s="14">
        <v>1.08797</v>
      </c>
      <c r="I4" s="14">
        <v>1.27688</v>
      </c>
      <c r="J4" s="14">
        <v>0.10192</v>
      </c>
      <c r="K4" s="14">
        <v>0.65243</v>
      </c>
      <c r="L4" s="14">
        <v>0.74063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</cols>
  <sheetData>
    <row r="1">
      <c r="A1" s="1" t="inlineStr">
        <is>
          <t xml:space="preserve">line</t>
        </is>
      </c>
      <c r="B1" s="1" t="inlineStr">
        <is>
          <t xml:space="preserve">Federal Reserve (16 Sep 2026, $bn)</t>
        </is>
      </c>
      <c r="C1" s="1" t="inlineStr">
        <is>
          <t xml:space="preserve">Eurosystem / ECB (18 Sep 2026, €bn)</t>
        </is>
      </c>
      <c r="D1" s="1" t="inlineStr">
        <is>
          <t xml:space="preserve">Bank of Japan (31 Mar 2026, ¥bn)</t>
        </is>
      </c>
    </row>
    <row r="2">
      <c r="A2" s="0" t="inlineStr">
        <is>
          <t xml:space="preserve">Government bonds (Fed: Treasuries; ECB: all monetary-policy securities)</t>
        </is>
      </c>
      <c r="B2" s="10">
        <v>4554.5</v>
      </c>
      <c r="C2" s="10">
        <v>3346.6</v>
      </c>
      <c r="D2" s="10">
        <v>530869.6</v>
      </c>
    </row>
    <row r="3">
      <c r="A3" s="0" t="inlineStr">
        <is>
          <t xml:space="preserve">Other securities (MBS; ETFs, REITs, corporates)</t>
        </is>
      </c>
      <c r="B3" s="10">
        <v>1913.5</v>
      </c>
      <c r="C3" s="10">
        <v>384.3</v>
      </c>
      <c r="D3" s="10">
        <v>39968.5</v>
      </c>
    </row>
    <row r="4">
      <c r="A4" s="0" t="inlineStr">
        <is>
          <t xml:space="preserve">Gold and foreign-currency assets</t>
        </is>
      </c>
      <c r="C4" s="10">
        <v>1778.1</v>
      </c>
      <c r="D4" s="10">
        <v>12107.6</v>
      </c>
    </row>
    <row r="5">
      <c r="A5" s="0" t="inlineStr">
        <is>
          <t xml:space="preserve">Lending to banks</t>
        </is>
      </c>
      <c r="C5" s="10">
        <v>65.2</v>
      </c>
      <c r="D5" s="10">
        <v>77720.9</v>
      </c>
    </row>
    <row r="6">
      <c r="A6" s="0" t="inlineStr">
        <is>
          <t xml:space="preserve">Other assets (balancing)</t>
        </is>
      </c>
      <c r="B6" s="8">
        <f>((((B7-B2)-B3)-B4)-B5)</f>
        <v>278.5</v>
      </c>
      <c r="C6" s="8">
        <f>((((C7-C2)-C3)-C4)-C5)</f>
        <v>324.3</v>
      </c>
      <c r="D6" s="8">
        <f>((((D7-D2)-D3)-D4)-D5)</f>
        <v>1465.3000000000466</v>
      </c>
    </row>
    <row r="7">
      <c r="A7" s="0" t="inlineStr">
        <is>
          <t xml:space="preserve">Total assets</t>
        </is>
      </c>
      <c r="B7" s="10">
        <v>6746.5</v>
      </c>
      <c r="C7" s="10">
        <v>5898.5</v>
      </c>
      <c r="D7" s="10">
        <v>662131.9</v>
      </c>
    </row>
    <row r="8">
      <c r="A8" s="0" t="inlineStr">
        <is>
          <t xml:space="preserve">Banknotes / currency</t>
        </is>
      </c>
      <c r="B8" s="10">
        <v>2484.2</v>
      </c>
      <c r="C8" s="10">
        <v>1632.1</v>
      </c>
      <c r="D8" s="10">
        <v>116315.6</v>
      </c>
    </row>
    <row r="9">
      <c r="A9" s="0" t="inlineStr">
        <is>
          <t xml:space="preserve">Bank reserves / current deposits</t>
        </is>
      </c>
      <c r="B9" s="10">
        <v>3013.8</v>
      </c>
      <c r="C9" s="10">
        <v>2312.5</v>
      </c>
      <c r="D9" s="10">
        <v>459743.3</v>
      </c>
    </row>
    <row r="10">
      <c r="A10" s="0" t="inlineStr">
        <is>
          <t xml:space="preserve">Government deposits</t>
        </is>
      </c>
      <c r="B10" s="10">
        <v>991.7</v>
      </c>
      <c r="C10" s="10">
        <v>90.6</v>
      </c>
      <c r="D10" s="10">
        <v>2154.9</v>
      </c>
    </row>
    <row r="11">
      <c r="A11" s="0" t="inlineStr">
        <is>
          <t xml:space="preserve">Other liabilities (balancing)</t>
        </is>
      </c>
      <c r="B11" s="8">
        <f>((((B7-B8)-B9)-B10)-B14)</f>
        <v>209.09999999999997</v>
      </c>
      <c r="C11" s="8">
        <f>((((C7-C8)-C9)-C10)-C14)</f>
        <v>626.8999999999996</v>
      </c>
      <c r="D11" s="8">
        <f>((((D7-D8)-D9)-D10)-D14)</f>
        <v>69555.80000000006</v>
      </c>
    </row>
    <row r="12">
      <c r="A12" s="0" t="inlineStr">
        <is>
          <t xml:space="preserve">Capital and reserves</t>
        </is>
      </c>
      <c r="B12" s="10">
        <v>47.7</v>
      </c>
      <c r="C12" s="10">
        <v>28.2</v>
      </c>
      <c r="D12" s="10">
        <v>3775.9</v>
      </c>
    </row>
    <row r="13">
      <c r="A13" s="0" t="inlineStr">
        <is>
          <t xml:space="preserve">Loss buffers (BOJ provisions; ECB revaluation accounts)</t>
        </is>
      </c>
      <c r="B13" s="10">
        <v>0</v>
      </c>
      <c r="C13" s="10">
        <v>1208.2</v>
      </c>
      <c r="D13" s="10">
        <v>10586.4</v>
      </c>
    </row>
    <row r="14">
      <c r="A14" s="0" t="inlineStr">
        <is>
          <t xml:space="preserve">Book equity incl. buffers</t>
        </is>
      </c>
      <c r="B14" s="8">
        <f>(B12+B13)</f>
        <v>47.7</v>
      </c>
      <c r="C14" s="8">
        <f>(C12+C13)</f>
        <v>1236.4</v>
      </c>
      <c r="D14" s="8">
        <f>(D12+D13)</f>
        <v>14362.3</v>
      </c>
    </row>
    <row r="15">
      <c r="A15" s="0" t="inlineStr">
        <is>
          <t xml:space="preserve">Fed deferred asset (accumulated operating losses)</t>
        </is>
      </c>
      <c r="B15" s="10">
        <v>-232.8</v>
      </c>
      <c r="C15" s="10">
        <v>0</v>
      </c>
      <c r="D15" s="10">
        <v>0</v>
      </c>
    </row>
    <row r="16">
      <c r="A16" s="0" t="inlineStr">
        <is>
          <t xml:space="preserve">Unrealized gains (BOJ ETFs)</t>
        </is>
      </c>
      <c r="B16" s="6">
        <v>0</v>
      </c>
      <c r="C16" s="6">
        <v>0</v>
      </c>
      <c r="D16" s="6">
        <v>57066</v>
      </c>
    </row>
    <row r="17">
      <c r="A17" s="0" t="inlineStr">
        <is>
          <t xml:space="preserve">Unrealized losses on bonds</t>
        </is>
      </c>
      <c r="B17" s="6">
        <v>-844</v>
      </c>
      <c r="C17" s="6">
        <v>0</v>
      </c>
      <c r="D17" s="6">
        <v>-45441</v>
      </c>
    </row>
    <row r="18">
      <c r="A18" s="0" t="inlineStr">
        <is>
          <t xml:space="preserve">Mark-to-market equity</t>
        </is>
      </c>
      <c r="B18" s="8">
        <f>(((B14+B15)+B16)+B17)</f>
        <v>-1029.1</v>
      </c>
      <c r="C18" s="8">
        <f>(((C14+C15)+C16)+C17)</f>
        <v>1236.4</v>
      </c>
      <c r="D18" s="8">
        <f>(((D14+D15)+D16)+D17)</f>
        <v>25987.300000000003</v>
      </c>
    </row>
    <row r="19">
      <c r="A19" s="0" t="inlineStr">
        <is>
          <t xml:space="preserve">Book equity / assets</t>
        </is>
      </c>
      <c r="B19" s="12">
        <f>(B14/B7)</f>
        <v>0.007070332765137479</v>
      </c>
      <c r="C19" s="12">
        <f>(C14/C7)</f>
        <v>0.20961261337628212</v>
      </c>
      <c r="D19" s="12">
        <f>(D14/D7)</f>
        <v>0.02169099540438997</v>
      </c>
    </row>
    <row r="20">
      <c r="A20" s="0" t="inlineStr">
        <is>
          <t xml:space="preserve">Mark-to-market equity / assets</t>
        </is>
      </c>
      <c r="B20" s="12">
        <f>(B18/B7)</f>
        <v>-0.15253835322018824</v>
      </c>
      <c r="C20" s="12">
        <f>(C18/C7)</f>
        <v>0.20961261337628212</v>
      </c>
      <c r="D20" s="12">
        <f>(D18/D7)</f>
        <v>0.03924792024066504</v>
      </c>
    </row>
    <row r="21">
      <c r="A21" s="0" t="inlineStr">
        <is>
          <t xml:space="preserve">USD per unit of local currency</t>
        </is>
      </c>
      <c r="B21" s="10">
        <v>1</v>
      </c>
      <c r="C21" s="10">
        <v>1.1464</v>
      </c>
      <c r="D21" s="10">
        <v>0.0063747</v>
      </c>
    </row>
    <row r="22">
      <c r="A22" s="0" t="inlineStr">
        <is>
          <t xml:space="preserve">Local currency per USD (18 Sep 2026)</t>
        </is>
      </c>
      <c r="B22" s="10">
        <v>1</v>
      </c>
      <c r="C22" s="10">
        <v>0.8723</v>
      </c>
      <c r="D22" s="10">
        <v>156.87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</cols>
  <sheetData>
    <row r="1">
      <c r="A1" s="1" t="inlineStr">
        <is>
          <t xml:space="preserve">line</t>
        </is>
      </c>
      <c r="B1" s="1" t="inlineStr">
        <is>
          <t xml:space="preserve">Federal Reserve (16 Sep 2026, $bn)</t>
        </is>
      </c>
      <c r="C1" s="1" t="inlineStr">
        <is>
          <t xml:space="preserve">Eurosystem / ECB (18 Sep 2026, €bn)</t>
        </is>
      </c>
      <c r="D1" s="1" t="inlineStr">
        <is>
          <t xml:space="preserve">Bank of Japan (31 Mar 2026, ¥bn)</t>
        </is>
      </c>
    </row>
    <row r="2">
      <c r="A2" s="0" t="inlineStr">
        <is>
          <t xml:space="preserve">Total assets ($bn)</t>
        </is>
      </c>
      <c r="B2" s="8">
        <f>('Central bank balance sheets (lo'!B7/'Central bank balance sheets (lo'!B22)</f>
        <v>6746.5</v>
      </c>
      <c r="C2" s="8">
        <f>('Central bank balance sheets (lo'!C7/'Central bank balance sheets (lo'!C22)</f>
        <v>6762.008483319959</v>
      </c>
      <c r="D2" s="8">
        <f>('Central bank balance sheets (lo'!D7/'Central bank balance sheets (lo'!D22)</f>
        <v>4220.895646076369</v>
      </c>
    </row>
    <row r="3">
      <c r="A3" s="0" t="inlineStr">
        <is>
          <t xml:space="preserve">Government bonds held ($bn)</t>
        </is>
      </c>
      <c r="B3" s="8">
        <f>('Central bank balance sheets (lo'!B2/'Central bank balance sheets (lo'!B22)</f>
        <v>4554.5</v>
      </c>
      <c r="C3" s="8">
        <f>('Central bank balance sheets (lo'!C2/'Central bank balance sheets (lo'!C22)</f>
        <v>3836.5241316060988</v>
      </c>
      <c r="D3" s="8">
        <f>('Central bank balance sheets (lo'!D2/'Central bank balance sheets (lo'!D22)</f>
        <v>3384.1371836552557</v>
      </c>
    </row>
    <row r="4">
      <c r="A4" s="0" t="inlineStr">
        <is>
          <t xml:space="preserve">Bank reserves ($bn)</t>
        </is>
      </c>
      <c r="B4" s="8">
        <f>('Central bank balance sheets (lo'!B9/'Central bank balance sheets (lo'!B22)</f>
        <v>3013.8</v>
      </c>
      <c r="C4" s="8">
        <f>('Central bank balance sheets (lo'!C9/'Central bank balance sheets (lo'!C22)</f>
        <v>2651.037487103061</v>
      </c>
      <c r="D4" s="8">
        <f>('Central bank balance sheets (lo'!D9/'Central bank balance sheets (lo'!D22)</f>
        <v>2930.727991330401</v>
      </c>
    </row>
    <row r="5">
      <c r="A5" s="0" t="inlineStr">
        <is>
          <t xml:space="preserve">Book equity ($bn)</t>
        </is>
      </c>
      <c r="B5" s="8">
        <f>('Central bank balance sheets (lo'!B14/'Central bank balance sheets (lo'!B22)</f>
        <v>47.7</v>
      </c>
      <c r="C5" s="8">
        <f>('Central bank balance sheets (lo'!C14/'Central bank balance sheets (lo'!C22)</f>
        <v>1417.4022698612864</v>
      </c>
      <c r="D5" s="8">
        <f>('Central bank balance sheets (lo'!D14/'Central bank balance sheets (lo'!D22)</f>
        <v>91.55542806145215</v>
      </c>
    </row>
    <row r="6">
      <c r="A6" s="0" t="inlineStr">
        <is>
          <t xml:space="preserve">Mark-to-market equity ($bn)</t>
        </is>
      </c>
      <c r="B6" s="8">
        <f>('Central bank balance sheets (lo'!B18/'Central bank balance sheets (lo'!B22)</f>
        <v>-1029.1</v>
      </c>
      <c r="C6" s="8">
        <f>('Central bank balance sheets (lo'!C18/'Central bank balance sheets (lo'!C22)</f>
        <v>1417.4022698612864</v>
      </c>
      <c r="D6" s="8">
        <f>('Central bank balance sheets (lo'!D18/'Central bank balance sheets (lo'!D22)</f>
        <v>165.66137566137567</v>
      </c>
    </row>
    <row r="7">
      <c r="A7" s="0" t="inlineStr">
        <is>
          <t xml:space="preserve">Total assets, % GDP</t>
        </is>
      </c>
      <c r="B7" s="12">
        <f>(B2/'Macro inputs (IMF, 2025)'!B2)</f>
        <v>0.21927643489311635</v>
      </c>
      <c r="C7" s="12">
        <f>(C2/'Macro inputs (IMF, 2025)'!L2)</f>
        <v>0.37571097090882594</v>
      </c>
      <c r="D7" s="12">
        <f>(D2/'Macro inputs (IMF, 2025)'!E2)</f>
        <v>0.9516810168822983</v>
      </c>
    </row>
    <row r="8">
      <c r="A8" s="0" t="inlineStr">
        <is>
          <t xml:space="preserve">Government bonds held, % GDP</t>
        </is>
      </c>
      <c r="B8" s="12">
        <f>(B3/'Macro inputs (IMF, 2025)'!B2)</f>
        <v>0.14803150118145683</v>
      </c>
      <c r="C8" s="12">
        <f>(C3/'Macro inputs (IMF, 2025)'!L2)</f>
        <v>0.21316509879519824</v>
      </c>
      <c r="D8" s="12">
        <f>(D3/'Macro inputs (IMF, 2025)'!E2)</f>
        <v>0.7630179436452146</v>
      </c>
    </row>
    <row r="9">
      <c r="A9" s="0" t="inlineStr">
        <is>
          <t xml:space="preserve">Share of home government's gross debt held</t>
        </is>
      </c>
      <c r="B9" s="12">
        <f>(B8/'Macro inputs (IMF, 2025)'!B3)</f>
        <v>0.11949009668683856</v>
      </c>
      <c r="C9" s="12">
        <f>(C8/'Macro inputs (IMF, 2025)'!L3)</f>
        <v>0.244865369535229</v>
      </c>
      <c r="D9" s="12">
        <f>(D8/'Macro inputs (IMF, 2025)'!E3)</f>
        <v>0.369455486573158</v>
      </c>
    </row>
    <row r="10">
      <c r="A10" s="0" t="inlineStr">
        <is>
          <t xml:space="preserve">Mark-to-market equity, % GDP</t>
        </is>
      </c>
      <c r="B10" s="12">
        <f>(B6/'Macro inputs (IMF, 2025)'!B2)</f>
        <v>-0.03344806627858979</v>
      </c>
      <c r="C10" s="12">
        <f>(C6/'Macro inputs (IMF, 2025)'!L2)</f>
        <v>0.07875375848633931</v>
      </c>
      <c r="D10" s="12">
        <f>(D6/'Macro inputs (IMF, 2025)'!E2)</f>
        <v>0.03735150064515144</v>
      </c>
    </row>
    <row r="11">
      <c r="A11" s="0" t="inlineStr">
        <is>
          <t xml:space="preserve">Book equity / assets</t>
        </is>
      </c>
      <c r="B11" s="12">
        <f>'Central bank balance sheets (lo'!B19</f>
        <v>0.007070332765137479</v>
      </c>
      <c r="C11" s="12">
        <f>'Central bank balance sheets (lo'!C19</f>
        <v>0.20961261337628212</v>
      </c>
      <c r="D11" s="12">
        <f>'Central bank balance sheets (lo'!D19</f>
        <v>0.02169099540438997</v>
      </c>
    </row>
    <row r="12">
      <c r="A12" s="0" t="inlineStr">
        <is>
          <t xml:space="preserve">Mark-to-market equity / assets</t>
        </is>
      </c>
      <c r="B12" s="12">
        <f>'Central bank balance sheets (lo'!B20</f>
        <v>-0.15253835322018824</v>
      </c>
      <c r="C12" s="12">
        <f>'Central bank balance sheets (lo'!C20</f>
        <v>0.20961261337628212</v>
      </c>
      <c r="D12" s="12">
        <f>'Central bank balance sheets (lo'!D20</f>
        <v>0.03924792024066504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line</t>
        </is>
      </c>
      <c r="B1" s="1" t="inlineStr">
        <is>
          <t xml:space="preserve">United States</t>
        </is>
      </c>
      <c r="C1" s="1" t="inlineStr">
        <is>
          <t xml:space="preserve">China</t>
        </is>
      </c>
      <c r="D1" s="1" t="inlineStr">
        <is>
          <t xml:space="preserve">Germany</t>
        </is>
      </c>
      <c r="E1" s="1" t="inlineStr">
        <is>
          <t xml:space="preserve">Japan</t>
        </is>
      </c>
      <c r="F1" s="1" t="inlineStr">
        <is>
          <t xml:space="preserve">United Kingdom</t>
        </is>
      </c>
      <c r="G1" s="1" t="inlineStr">
        <is>
          <t xml:space="preserve">India</t>
        </is>
      </c>
      <c r="H1" s="1" t="inlineStr">
        <is>
          <t xml:space="preserve">France</t>
        </is>
      </c>
      <c r="I1" s="1" t="inlineStr">
        <is>
          <t xml:space="preserve">Italy</t>
        </is>
      </c>
      <c r="J1" s="1" t="inlineStr">
        <is>
          <t xml:space="preserve">Canada</t>
        </is>
      </c>
      <c r="K1" s="1" t="inlineStr">
        <is>
          <t xml:space="preserve">Brazil</t>
        </is>
      </c>
      <c r="L1" s="1" t="inlineStr">
        <is>
          <t xml:space="preserve">Euro area (aggregate, memo)</t>
        </is>
      </c>
    </row>
    <row r="2">
      <c r="A2" s="0" t="inlineStr">
        <is>
          <t xml:space="preserve">GDP ($bn)</t>
        </is>
      </c>
      <c r="B2" s="8">
        <f>'Macro inputs (IMF, 2025)'!B2</f>
        <v>30767.1</v>
      </c>
      <c r="C2" s="8">
        <f>'Macro inputs (IMF, 2025)'!C2</f>
        <v>19626.2</v>
      </c>
      <c r="D2" s="8">
        <f>'Macro inputs (IMF, 2025)'!D2</f>
        <v>5048.1</v>
      </c>
      <c r="E2" s="8">
        <f>'Macro inputs (IMF, 2025)'!E2</f>
        <v>4435.2</v>
      </c>
      <c r="F2" s="8">
        <f>'Macro inputs (IMF, 2025)'!F2</f>
        <v>4003</v>
      </c>
      <c r="G2" s="8">
        <f>'Macro inputs (IMF, 2025)'!G2</f>
        <v>3916.3</v>
      </c>
      <c r="H2" s="8">
        <f>'Macro inputs (IMF, 2025)'!H2</f>
        <v>3368.9</v>
      </c>
      <c r="I2" s="8">
        <f>'Macro inputs (IMF, 2025)'!I2</f>
        <v>2550.1</v>
      </c>
      <c r="J2" s="8">
        <f>'Macro inputs (IMF, 2025)'!J2</f>
        <v>2319.9</v>
      </c>
      <c r="K2" s="8">
        <f>'Macro inputs (IMF, 2025)'!K2</f>
        <v>2279.9</v>
      </c>
      <c r="L2" s="8">
        <f>'Macro inputs (IMF, 2025)'!L2</f>
        <v>17997.9</v>
      </c>
    </row>
    <row r="3">
      <c r="A3" s="0" t="inlineStr">
        <is>
          <t xml:space="preserve">Gross debt ($bn)</t>
        </is>
      </c>
      <c r="B3" s="8">
        <f>(B2*B6)</f>
        <v>38116.129506</v>
      </c>
      <c r="C3" s="8">
        <f>(C2*C6)</f>
        <v>19476.648356</v>
      </c>
      <c r="D3" s="8">
        <f>(D2*D6)</f>
        <v>3176.76933</v>
      </c>
      <c r="E3" s="8">
        <f>(E2*E6)</f>
        <v>9159.796799999998</v>
      </c>
      <c r="F3" s="8">
        <f>(F2*F6)</f>
        <v>4095.7094800000004</v>
      </c>
      <c r="G3" s="8">
        <f>(G2*G6)</f>
        <v>3292.629225</v>
      </c>
      <c r="H3" s="8">
        <f>(H2*H6)</f>
        <v>3907.654488</v>
      </c>
      <c r="I3" s="8">
        <f>(I2*I6)</f>
        <v>3495.881088</v>
      </c>
      <c r="J3" s="8">
        <f>(J2*J6)</f>
        <v>2633.225694</v>
      </c>
      <c r="K3" s="8">
        <f>(K2*K6)</f>
        <v>2127.807871</v>
      </c>
      <c r="L3" s="8">
        <f>(L2*L6)</f>
        <v>15667.891866000002</v>
      </c>
    </row>
    <row r="4">
      <c r="A4" s="0" t="inlineStr">
        <is>
          <t xml:space="preserve">Financial assets ($bn)</t>
        </is>
      </c>
      <c r="B4" s="8">
        <f>IF(ISBLANK('Macro inputs (IMF, 2025)'!B4),"",(B2*B7))</f>
        <v>8365.57449</v>
      </c>
      <c r="C4" s="8">
        <f>IF(ISBLANK('Macro inputs (IMF, 2025)'!C4),"",(C2*C7))</f>
      </c>
      <c r="D4" s="8">
        <f>IF(ISBLANK('Macro inputs (IMF, 2025)'!D4),"",(D2*D7))</f>
        <v>794.873826</v>
      </c>
      <c r="E4" s="8">
        <f>IF(ISBLANK('Macro inputs (IMF, 2025)'!E4),"",(E2*E7))</f>
        <v>3106.635839999999</v>
      </c>
      <c r="F4" s="8">
        <f>IF(ISBLANK('Macro inputs (IMF, 2025)'!F4),"",(F2*F7))</f>
        <v>340.2950300000001</v>
      </c>
      <c r="G4" s="8">
        <f>IF(ISBLANK('Macro inputs (IMF, 2025)'!G4),"",(G2*G7))</f>
      </c>
      <c r="H4" s="8">
        <f>IF(ISBLANK('Macro inputs (IMF, 2025)'!H4),"",(H2*H7))</f>
        <v>242.39235499999987</v>
      </c>
      <c r="I4" s="8">
        <f>IF(ISBLANK('Macro inputs (IMF, 2025)'!I4),"",(I2*I7))</f>
        <v>239.70940000000022</v>
      </c>
      <c r="J4" s="8">
        <f>IF(ISBLANK('Macro inputs (IMF, 2025)'!J4),"",(J2*J7))</f>
        <v>2396.781486</v>
      </c>
      <c r="K4" s="8">
        <f>IF(ISBLANK('Macro inputs (IMF, 2025)'!K4),"",(K2*K7))</f>
        <v>640.332714</v>
      </c>
      <c r="L4" s="8">
        <f>IF(ISBLANK('Macro inputs (IMF, 2025)'!L4),"",(L2*L7))</f>
        <v>2338.107189</v>
      </c>
    </row>
    <row r="5">
      <c r="A5" s="0" t="inlineStr">
        <is>
          <t xml:space="preserve">Net debt ($bn)</t>
        </is>
      </c>
      <c r="B5" s="8">
        <f>IF(ISBLANK('Macro inputs (IMF, 2025)'!B4),"",(B2*B8))</f>
        <v>29750.555016</v>
      </c>
      <c r="C5" s="8">
        <f>IF(ISBLANK('Macro inputs (IMF, 2025)'!C4),"",(C2*C8))</f>
      </c>
      <c r="D5" s="8">
        <f>IF(ISBLANK('Macro inputs (IMF, 2025)'!D4),"",(D2*D8))</f>
        <v>2381.895504</v>
      </c>
      <c r="E5" s="8">
        <f>IF(ISBLANK('Macro inputs (IMF, 2025)'!E4),"",(E2*E8))</f>
        <v>6053.16096</v>
      </c>
      <c r="F5" s="8">
        <f>IF(ISBLANK('Macro inputs (IMF, 2025)'!F4),"",(F2*F8))</f>
        <v>3755.41445</v>
      </c>
      <c r="G5" s="8">
        <f>IF(ISBLANK('Macro inputs (IMF, 2025)'!G4),"",(G2*G8))</f>
      </c>
      <c r="H5" s="8">
        <f>IF(ISBLANK('Macro inputs (IMF, 2025)'!H4),"",(H2*H8))</f>
        <v>3665.2621330000006</v>
      </c>
      <c r="I5" s="8">
        <f>IF(ISBLANK('Macro inputs (IMF, 2025)'!I4),"",(I2*I8))</f>
        <v>3256.171688</v>
      </c>
      <c r="J5" s="8">
        <f>IF(ISBLANK('Macro inputs (IMF, 2025)'!J4),"",(J2*J8))</f>
        <v>236.444208</v>
      </c>
      <c r="K5" s="8">
        <f>IF(ISBLANK('Macro inputs (IMF, 2025)'!K4),"",(K2*K8))</f>
        <v>1487.4751569999999</v>
      </c>
      <c r="L5" s="8">
        <f>IF(ISBLANK('Macro inputs (IMF, 2025)'!L4),"",(L2*L8))</f>
        <v>13329.784677000001</v>
      </c>
    </row>
    <row r="6">
      <c r="A6" s="0" t="inlineStr">
        <is>
          <t xml:space="preserve">Gross debt</t>
        </is>
      </c>
      <c r="B6" s="12">
        <f>'Macro inputs (IMF, 2025)'!B3</f>
        <v>1.23886</v>
      </c>
      <c r="C6" s="12">
        <f>'Macro inputs (IMF, 2025)'!C3</f>
        <v>0.99238</v>
      </c>
      <c r="D6" s="12">
        <f>'Macro inputs (IMF, 2025)'!D3</f>
        <v>0.6293</v>
      </c>
      <c r="E6" s="12">
        <f>'Macro inputs (IMF, 2025)'!E3</f>
        <v>2.06525</v>
      </c>
      <c r="F6" s="12">
        <f>'Macro inputs (IMF, 2025)'!F3</f>
        <v>1.02316</v>
      </c>
      <c r="G6" s="12">
        <f>'Macro inputs (IMF, 2025)'!G3</f>
        <v>0.84075</v>
      </c>
      <c r="H6" s="12">
        <f>'Macro inputs (IMF, 2025)'!H3</f>
        <v>1.15992</v>
      </c>
      <c r="I6" s="12">
        <f>'Macro inputs (IMF, 2025)'!I3</f>
        <v>1.37088</v>
      </c>
      <c r="J6" s="12">
        <f>'Macro inputs (IMF, 2025)'!J3</f>
        <v>1.13506</v>
      </c>
      <c r="K6" s="12">
        <f>'Macro inputs (IMF, 2025)'!K3</f>
        <v>0.93329</v>
      </c>
      <c r="L6" s="12">
        <f>'Macro inputs (IMF, 2025)'!L3</f>
        <v>0.87054</v>
      </c>
    </row>
    <row r="7">
      <c r="A7" s="0" t="inlineStr">
        <is>
          <t xml:space="preserve">Financial assets</t>
        </is>
      </c>
      <c r="B7" s="12">
        <f>IF(ISBLANK('Macro inputs (IMF, 2025)'!B4),"",('Macro inputs (IMF, 2025)'!B3-'Macro inputs (IMF, 2025)'!B4))</f>
        <v>0.27190000000000003</v>
      </c>
      <c r="C7" s="12">
        <f>IF(ISBLANK('Macro inputs (IMF, 2025)'!C4),"",('Macro inputs (IMF, 2025)'!C3-'Macro inputs (IMF, 2025)'!C4))</f>
      </c>
      <c r="D7" s="12">
        <f>IF(ISBLANK('Macro inputs (IMF, 2025)'!D4),"",('Macro inputs (IMF, 2025)'!D3-'Macro inputs (IMF, 2025)'!D4))</f>
        <v>0.15746</v>
      </c>
      <c r="E7" s="12">
        <f>IF(ISBLANK('Macro inputs (IMF, 2025)'!E4),"",('Macro inputs (IMF, 2025)'!E3-'Macro inputs (IMF, 2025)'!E4))</f>
        <v>0.7004499999999998</v>
      </c>
      <c r="F7" s="12">
        <f>IF(ISBLANK('Macro inputs (IMF, 2025)'!F4),"",('Macro inputs (IMF, 2025)'!F3-'Macro inputs (IMF, 2025)'!F4))</f>
        <v>0.08501000000000003</v>
      </c>
      <c r="G7" s="12">
        <f>IF(ISBLANK('Macro inputs (IMF, 2025)'!G4),"",('Macro inputs (IMF, 2025)'!G3-'Macro inputs (IMF, 2025)'!G4))</f>
      </c>
      <c r="H7" s="12">
        <f>IF(ISBLANK('Macro inputs (IMF, 2025)'!H4),"",('Macro inputs (IMF, 2025)'!H3-'Macro inputs (IMF, 2025)'!H4))</f>
        <v>0.07194999999999996</v>
      </c>
      <c r="I7" s="12">
        <f>IF(ISBLANK('Macro inputs (IMF, 2025)'!I4),"",('Macro inputs (IMF, 2025)'!I3-'Macro inputs (IMF, 2025)'!I4))</f>
        <v>0.09400000000000008</v>
      </c>
      <c r="J7" s="12">
        <f>IF(ISBLANK('Macro inputs (IMF, 2025)'!J4),"",('Macro inputs (IMF, 2025)'!J3-'Macro inputs (IMF, 2025)'!J4))</f>
        <v>1.03314</v>
      </c>
      <c r="K7" s="12">
        <f>IF(ISBLANK('Macro inputs (IMF, 2025)'!K4),"",('Macro inputs (IMF, 2025)'!K3-'Macro inputs (IMF, 2025)'!K4))</f>
        <v>0.28086</v>
      </c>
      <c r="L7" s="12">
        <f>IF(ISBLANK('Macro inputs (IMF, 2025)'!L4),"",('Macro inputs (IMF, 2025)'!L3-'Macro inputs (IMF, 2025)'!L4))</f>
        <v>0.12990999999999997</v>
      </c>
    </row>
    <row r="8">
      <c r="A8" s="0" t="inlineStr">
        <is>
          <t xml:space="preserve">Net debt</t>
        </is>
      </c>
      <c r="B8" s="12">
        <f>IF(ISBLANK('Macro inputs (IMF, 2025)'!B4),"",'Macro inputs (IMF, 2025)'!B4)</f>
        <v>0.96696</v>
      </c>
      <c r="C8" s="12">
        <f>IF(ISBLANK('Macro inputs (IMF, 2025)'!C4),"",'Macro inputs (IMF, 2025)'!C4)</f>
      </c>
      <c r="D8" s="12">
        <f>IF(ISBLANK('Macro inputs (IMF, 2025)'!D4),"",'Macro inputs (IMF, 2025)'!D4)</f>
        <v>0.47184</v>
      </c>
      <c r="E8" s="12">
        <f>IF(ISBLANK('Macro inputs (IMF, 2025)'!E4),"",'Macro inputs (IMF, 2025)'!E4)</f>
        <v>1.3648</v>
      </c>
      <c r="F8" s="12">
        <f>IF(ISBLANK('Macro inputs (IMF, 2025)'!F4),"",'Macro inputs (IMF, 2025)'!F4)</f>
        <v>0.93815</v>
      </c>
      <c r="G8" s="12">
        <f>IF(ISBLANK('Macro inputs (IMF, 2025)'!G4),"",'Macro inputs (IMF, 2025)'!G4)</f>
      </c>
      <c r="H8" s="12">
        <f>IF(ISBLANK('Macro inputs (IMF, 2025)'!H4),"",'Macro inputs (IMF, 2025)'!H4)</f>
        <v>1.08797</v>
      </c>
      <c r="I8" s="12">
        <f>IF(ISBLANK('Macro inputs (IMF, 2025)'!I4),"",'Macro inputs (IMF, 2025)'!I4)</f>
        <v>1.27688</v>
      </c>
      <c r="J8" s="12">
        <f>IF(ISBLANK('Macro inputs (IMF, 2025)'!J4),"",'Macro inputs (IMF, 2025)'!J4)</f>
        <v>0.10192</v>
      </c>
      <c r="K8" s="12">
        <f>IF(ISBLANK('Macro inputs (IMF, 2025)'!K4),"",'Macro inputs (IMF, 2025)'!K4)</f>
        <v>0.65243</v>
      </c>
      <c r="L8" s="12">
        <f>IF(ISBLANK('Macro inputs (IMF, 2025)'!L4),"",'Macro inputs (IMF, 2025)'!L4)</f>
        <v>0.74063</v>
      </c>
    </row>
    <row r="9">
      <c r="A9" s="0" t="inlineStr">
        <is>
          <t xml:space="preserve">Net financial worth (equity)</t>
        </is>
      </c>
      <c r="B9" s="12">
        <f>IF(ISBLANK('Macro inputs (IMF, 2025)'!B4),"",-('Macro inputs (IMF, 2025)'!B4))</f>
        <v>-0.96696</v>
      </c>
      <c r="C9" s="12">
        <f>IF(ISBLANK('Macro inputs (IMF, 2025)'!C4),"",-('Macro inputs (IMF, 2025)'!C4))</f>
      </c>
      <c r="D9" s="12">
        <f>IF(ISBLANK('Macro inputs (IMF, 2025)'!D4),"",-('Macro inputs (IMF, 2025)'!D4))</f>
        <v>-0.47184</v>
      </c>
      <c r="E9" s="12">
        <f>IF(ISBLANK('Macro inputs (IMF, 2025)'!E4),"",-('Macro inputs (IMF, 2025)'!E4))</f>
        <v>-1.3648</v>
      </c>
      <c r="F9" s="12">
        <f>IF(ISBLANK('Macro inputs (IMF, 2025)'!F4),"",-('Macro inputs (IMF, 2025)'!F4))</f>
        <v>-0.93815</v>
      </c>
      <c r="G9" s="12">
        <f>IF(ISBLANK('Macro inputs (IMF, 2025)'!G4),"",-('Macro inputs (IMF, 2025)'!G4))</f>
      </c>
      <c r="H9" s="12">
        <f>IF(ISBLANK('Macro inputs (IMF, 2025)'!H4),"",-('Macro inputs (IMF, 2025)'!H4))</f>
        <v>-1.08797</v>
      </c>
      <c r="I9" s="12">
        <f>IF(ISBLANK('Macro inputs (IMF, 2025)'!I4),"",-('Macro inputs (IMF, 2025)'!I4))</f>
        <v>-1.27688</v>
      </c>
      <c r="J9" s="12">
        <f>IF(ISBLANK('Macro inputs (IMF, 2025)'!J4),"",-('Macro inputs (IMF, 2025)'!J4))</f>
        <v>-0.10192</v>
      </c>
      <c r="K9" s="12">
        <f>IF(ISBLANK('Macro inputs (IMF, 2025)'!K4),"",-('Macro inputs (IMF, 2025)'!K4))</f>
        <v>-0.65243</v>
      </c>
      <c r="L9" s="12">
        <f>IF(ISBLANK('Macro inputs (IMF, 2025)'!L4),"",-('Macro inputs (IMF, 2025)'!L4))</f>
        <v>-0.74063</v>
      </c>
    </row>
    <row r="10">
      <c r="A10" s="0" t="inlineStr">
        <is>
          <t xml:space="preserve">Financial assets / gross debt</t>
        </is>
      </c>
      <c r="B10" s="12">
        <f>IF(ISBLANK('Macro inputs (IMF, 2025)'!B4),"",(B7/B6))</f>
        <v>0.219475969843243</v>
      </c>
      <c r="C10" s="12">
        <f>IF(ISBLANK('Macro inputs (IMF, 2025)'!C4),"",(C7/C6))</f>
      </c>
      <c r="D10" s="12">
        <f>IF(ISBLANK('Macro inputs (IMF, 2025)'!D4),"",(D7/D6))</f>
        <v>0.25021452407436834</v>
      </c>
      <c r="E10" s="12">
        <f>IF(ISBLANK('Macro inputs (IMF, 2025)'!E4),"",(E7/E6))</f>
        <v>0.3391599080014525</v>
      </c>
      <c r="F10" s="12">
        <f>IF(ISBLANK('Macro inputs (IMF, 2025)'!F4),"",(F7/F6))</f>
        <v>0.08308573439149304</v>
      </c>
      <c r="G10" s="12">
        <f>IF(ISBLANK('Macro inputs (IMF, 2025)'!G4),"",(G7/G6))</f>
      </c>
      <c r="H10" s="12">
        <f>IF(ISBLANK('Macro inputs (IMF, 2025)'!H4),"",(H7/H6))</f>
        <v>0.0620301400096558</v>
      </c>
      <c r="I10" s="12">
        <f>IF(ISBLANK('Macro inputs (IMF, 2025)'!I4),"",(I7/I6))</f>
        <v>0.06856909430438848</v>
      </c>
      <c r="J10" s="12">
        <f>IF(ISBLANK('Macro inputs (IMF, 2025)'!J4),"",(J7/J6))</f>
        <v>0.9102073899177135</v>
      </c>
      <c r="K10" s="12">
        <f>IF(ISBLANK('Macro inputs (IMF, 2025)'!K4),"",(K7/K6))</f>
        <v>0.30093540057216944</v>
      </c>
      <c r="L10" s="12">
        <f>IF(ISBLANK('Macro inputs (IMF, 2025)'!L4),"",(L7/L6))</f>
        <v>0.14922921405104875</v>
      </c>
    </row>
    <row r="11">
      <c r="A11" s="0" t="inlineStr">
        <is>
          <t xml:space="preserve">Held by own central bank</t>
        </is>
      </c>
      <c r="B11" s="12">
        <f>SUM('Central banks in USD and % of G'!B8)</f>
        <v>0.14803150118145683</v>
      </c>
      <c r="C11" s="12">
        <f>SUM(0)</f>
        <v>0</v>
      </c>
      <c r="D11" s="12">
        <f>SUM(0)</f>
        <v>0</v>
      </c>
      <c r="E11" s="12">
        <f>SUM('Central banks in USD and % of G'!D8)</f>
        <v>0.7630179436452146</v>
      </c>
      <c r="F11" s="12">
        <f>SUM(0)</f>
        <v>0</v>
      </c>
      <c r="G11" s="12">
        <f>SUM(0)</f>
        <v>0</v>
      </c>
      <c r="H11" s="12">
        <f>SUM(0)</f>
        <v>0</v>
      </c>
      <c r="I11" s="12">
        <f>SUM(0)</f>
        <v>0</v>
      </c>
      <c r="J11" s="12">
        <f>SUM(0)</f>
        <v>0</v>
      </c>
      <c r="K11" s="12">
        <f>SUM(0)</f>
        <v>0</v>
      </c>
      <c r="L11" s="12">
        <f>SUM('Central banks in USD and % of G'!C8)</f>
        <v>0.21316509879519824</v>
      </c>
    </row>
    <row r="12">
      <c r="A12" s="0" t="inlineStr">
        <is>
          <t xml:space="preserve">Gross debt held outside central bank</t>
        </is>
      </c>
      <c r="B12" s="12">
        <f>(B6-B11)</f>
        <v>1.0908284988185433</v>
      </c>
      <c r="C12" s="12">
        <f>(C6-C11)</f>
        <v>0.99238</v>
      </c>
      <c r="D12" s="12">
        <f>(D6-D11)</f>
        <v>0.6293</v>
      </c>
      <c r="E12" s="12">
        <f>(E6-E11)</f>
        <v>1.3022320563547853</v>
      </c>
      <c r="F12" s="12">
        <f>(F6-F11)</f>
        <v>1.02316</v>
      </c>
      <c r="G12" s="12">
        <f>(G6-G11)</f>
        <v>0.84075</v>
      </c>
      <c r="H12" s="12">
        <f>(H6-H11)</f>
        <v>1.15992</v>
      </c>
      <c r="I12" s="12">
        <f>(I6-I11)</f>
        <v>1.37088</v>
      </c>
      <c r="J12" s="12">
        <f>(J6-J11)</f>
        <v>1.13506</v>
      </c>
      <c r="K12" s="12">
        <f>(K6-K11)</f>
        <v>0.93329</v>
      </c>
      <c r="L12" s="12">
        <f>(L6-L11)</f>
        <v>0.6573749012048018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region</t>
        </is>
      </c>
      <c r="D1" s="1" t="inlineStr">
        <is>
          <t xml:space="preserve">top10</t>
        </is>
      </c>
    </row>
    <row r="2">
      <c r="A2" s="0" t="inlineStr">
        <is>
          <t xml:space="preserve">usa</t>
        </is>
      </c>
      <c r="B2" s="0" t="inlineStr">
        <is>
          <t xml:space="preserve">United States</t>
        </is>
      </c>
      <c r="C2" s="0" t="inlineStr">
        <is>
          <t xml:space="preserve">Americas</t>
        </is>
      </c>
      <c r="D2" s="4">
        <v>1</v>
      </c>
    </row>
    <row r="3">
      <c r="A3" s="0" t="inlineStr">
        <is>
          <t xml:space="preserve">chn</t>
        </is>
      </c>
      <c r="B3" s="0" t="inlineStr">
        <is>
          <t xml:space="preserve">China</t>
        </is>
      </c>
      <c r="C3" s="0" t="inlineStr">
        <is>
          <t xml:space="preserve">Asia</t>
        </is>
      </c>
      <c r="D3" s="4">
        <v>1</v>
      </c>
    </row>
    <row r="4">
      <c r="A4" s="0" t="inlineStr">
        <is>
          <t xml:space="preserve">deu</t>
        </is>
      </c>
      <c r="B4" s="0" t="inlineStr">
        <is>
          <t xml:space="preserve">Germany</t>
        </is>
      </c>
      <c r="C4" s="0" t="inlineStr">
        <is>
          <t xml:space="preserve">Euro area</t>
        </is>
      </c>
      <c r="D4" s="4">
        <v>1</v>
      </c>
    </row>
    <row r="5">
      <c r="A5" s="0" t="inlineStr">
        <is>
          <t xml:space="preserve">jpn</t>
        </is>
      </c>
      <c r="B5" s="0" t="inlineStr">
        <is>
          <t xml:space="preserve">Japan</t>
        </is>
      </c>
      <c r="C5" s="0" t="inlineStr">
        <is>
          <t xml:space="preserve">Asia</t>
        </is>
      </c>
      <c r="D5" s="4">
        <v>1</v>
      </c>
    </row>
    <row r="6">
      <c r="A6" s="0" t="inlineStr">
        <is>
          <t xml:space="preserve">gbr</t>
        </is>
      </c>
      <c r="B6" s="0" t="inlineStr">
        <is>
          <t xml:space="preserve">United Kingdom</t>
        </is>
      </c>
      <c r="C6" s="0" t="inlineStr">
        <is>
          <t xml:space="preserve">Europe</t>
        </is>
      </c>
      <c r="D6" s="4">
        <v>1</v>
      </c>
    </row>
    <row r="7">
      <c r="A7" s="0" t="inlineStr">
        <is>
          <t xml:space="preserve">ind</t>
        </is>
      </c>
      <c r="B7" s="0" t="inlineStr">
        <is>
          <t xml:space="preserve">India</t>
        </is>
      </c>
      <c r="C7" s="0" t="inlineStr">
        <is>
          <t xml:space="preserve">Asia</t>
        </is>
      </c>
      <c r="D7" s="4">
        <v>1</v>
      </c>
    </row>
    <row r="8">
      <c r="A8" s="0" t="inlineStr">
        <is>
          <t xml:space="preserve">fra</t>
        </is>
      </c>
      <c r="B8" s="0" t="inlineStr">
        <is>
          <t xml:space="preserve">France</t>
        </is>
      </c>
      <c r="C8" s="0" t="inlineStr">
        <is>
          <t xml:space="preserve">Euro area</t>
        </is>
      </c>
      <c r="D8" s="4">
        <v>1</v>
      </c>
    </row>
    <row r="9">
      <c r="A9" s="0" t="inlineStr">
        <is>
          <t xml:space="preserve">ita</t>
        </is>
      </c>
      <c r="B9" s="0" t="inlineStr">
        <is>
          <t xml:space="preserve">Italy</t>
        </is>
      </c>
      <c r="C9" s="0" t="inlineStr">
        <is>
          <t xml:space="preserve">Euro area</t>
        </is>
      </c>
      <c r="D9" s="4">
        <v>1</v>
      </c>
    </row>
    <row r="10">
      <c r="A10" s="0" t="inlineStr">
        <is>
          <t xml:space="preserve">can</t>
        </is>
      </c>
      <c r="B10" s="0" t="inlineStr">
        <is>
          <t xml:space="preserve">Canada</t>
        </is>
      </c>
      <c r="C10" s="0" t="inlineStr">
        <is>
          <t xml:space="preserve">Americas</t>
        </is>
      </c>
      <c r="D10" s="4">
        <v>1</v>
      </c>
    </row>
    <row r="11">
      <c r="A11" s="0" t="inlineStr">
        <is>
          <t xml:space="preserve">bra</t>
        </is>
      </c>
      <c r="B11" s="0" t="inlineStr">
        <is>
          <t xml:space="preserve">Brazil</t>
        </is>
      </c>
      <c r="C11" s="0" t="inlineStr">
        <is>
          <t xml:space="preserve">Americas</t>
        </is>
      </c>
      <c r="D11" s="4">
        <v>1</v>
      </c>
    </row>
    <row r="12">
      <c r="A12" s="0" t="inlineStr">
        <is>
          <t xml:space="preserve">ea</t>
        </is>
      </c>
      <c r="B12" s="0" t="inlineStr">
        <is>
          <t xml:space="preserve">Euro area (aggregate, memo)</t>
        </is>
      </c>
      <c r="C12" s="0" t="inlineStr">
        <is>
          <t xml:space="preserve">Aggregate</t>
        </is>
      </c>
      <c r="D12" s="4">
        <v>0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country</t>
        </is>
      </c>
      <c r="D1" s="1" t="inlineStr">
        <is>
          <t xml:space="preserve">currency</t>
        </is>
      </c>
    </row>
    <row r="2">
      <c r="A2" s="0" t="inlineStr">
        <is>
          <t xml:space="preserve">fed</t>
        </is>
      </c>
      <c r="B2" s="0" t="inlineStr">
        <is>
          <t xml:space="preserve">Federal Reserve (16 Sep 2026, $bn)</t>
        </is>
      </c>
      <c r="C2" s="0" t="inlineStr">
        <is>
          <t xml:space="preserve">usa</t>
        </is>
      </c>
      <c r="D2" s="0" t="inlineStr">
        <is>
          <t xml:space="preserve">USD</t>
        </is>
      </c>
    </row>
    <row r="3">
      <c r="A3" s="0" t="inlineStr">
        <is>
          <t xml:space="preserve">eurosystem</t>
        </is>
      </c>
      <c r="B3" s="0" t="inlineStr">
        <is>
          <t xml:space="preserve">Eurosystem / ECB (18 Sep 2026, €bn)</t>
        </is>
      </c>
      <c r="C3" s="0" t="inlineStr">
        <is>
          <t xml:space="preserve">ea</t>
        </is>
      </c>
      <c r="D3" s="0" t="inlineStr">
        <is>
          <t xml:space="preserve">EUR</t>
        </is>
      </c>
    </row>
    <row r="4">
      <c r="A4" s="0" t="inlineStr">
        <is>
          <t xml:space="preserve">boj</t>
        </is>
      </c>
      <c r="B4" s="0" t="inlineStr">
        <is>
          <t xml:space="preserve">Bank of Japan (31 Mar 2026, ¥bn)</t>
        </is>
      </c>
      <c r="C4" s="0" t="inlineStr">
        <is>
          <t xml:space="preserve">jpn</t>
        </is>
      </c>
      <c r="D4" s="0" t="inlineStr">
        <is>
          <t xml:space="preserve">JPY</t>
        </is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gdp_usd</t>
        </is>
      </c>
      <c r="B2" s="0" t="inlineStr">
        <is>
          <t xml:space="preserve">Nominal GDP ($bn)</t>
        </is>
      </c>
      <c r="C2" s="0"/>
    </row>
    <row r="3">
      <c r="A3" s="0" t="inlineStr">
        <is>
          <t xml:space="preserve">gross_debt_pct</t>
        </is>
      </c>
      <c r="B3" s="0" t="inlineStr">
        <is>
          <t xml:space="preserve">Gross debt, % GDP</t>
        </is>
      </c>
      <c r="C3" s="0" t="inlineStr">
        <is>
          <t xml:space="preserve">percent</t>
        </is>
      </c>
    </row>
    <row r="4">
      <c r="A4" s="0" t="inlineStr">
        <is>
          <t xml:space="preserve">net_debt_pct</t>
        </is>
      </c>
      <c r="B4" s="0" t="inlineStr">
        <is>
          <t xml:space="preserve">Net debt, % GDP</t>
        </is>
      </c>
      <c r="C4" s="0" t="inlineStr">
        <is>
          <t xml:space="preserve">percent</t>
        </is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govt_bonds</t>
        </is>
      </c>
      <c r="B2" s="0" t="inlineStr">
        <is>
          <t xml:space="preserve">Government bonds (Fed: Treasuries; ECB: all monetary-policy securities)</t>
        </is>
      </c>
      <c r="C2" s="0"/>
    </row>
    <row r="3">
      <c r="A3" s="0" t="inlineStr">
        <is>
          <t xml:space="preserve">other_securities</t>
        </is>
      </c>
      <c r="B3" s="0" t="inlineStr">
        <is>
          <t xml:space="preserve">Other securities (MBS; ETFs, REITs, corporates)</t>
        </is>
      </c>
      <c r="C3" s="0"/>
    </row>
    <row r="4">
      <c r="A4" s="0" t="inlineStr">
        <is>
          <t xml:space="preserve">fx_gold</t>
        </is>
      </c>
      <c r="B4" s="0" t="inlineStr">
        <is>
          <t xml:space="preserve">Gold and foreign-currency assets</t>
        </is>
      </c>
      <c r="C4" s="0"/>
    </row>
    <row r="5">
      <c r="A5" s="0" t="inlineStr">
        <is>
          <t xml:space="preserve">lending</t>
        </is>
      </c>
      <c r="B5" s="0" t="inlineStr">
        <is>
          <t xml:space="preserve">Lending to banks</t>
        </is>
      </c>
      <c r="C5" s="0"/>
    </row>
    <row r="6">
      <c r="A6" s="0" t="inlineStr">
        <is>
          <t xml:space="preserve">other_assets</t>
        </is>
      </c>
      <c r="B6" s="0" t="inlineStr">
        <is>
          <t xml:space="preserve">Other assets (balancing)</t>
        </is>
      </c>
      <c r="C6" s="0"/>
    </row>
    <row r="7">
      <c r="A7" s="0" t="inlineStr">
        <is>
          <t xml:space="preserve">total_assets</t>
        </is>
      </c>
      <c r="B7" s="0" t="inlineStr">
        <is>
          <t xml:space="preserve">Total assets</t>
        </is>
      </c>
      <c r="C7" s="0"/>
    </row>
    <row r="8">
      <c r="A8" s="0" t="inlineStr">
        <is>
          <t xml:space="preserve">currency</t>
        </is>
      </c>
      <c r="B8" s="0" t="inlineStr">
        <is>
          <t xml:space="preserve">Banknotes / currency</t>
        </is>
      </c>
      <c r="C8" s="0"/>
    </row>
    <row r="9">
      <c r="A9" s="0" t="inlineStr">
        <is>
          <t xml:space="preserve">bank_reserves</t>
        </is>
      </c>
      <c r="B9" s="0" t="inlineStr">
        <is>
          <t xml:space="preserve">Bank reserves / current deposits</t>
        </is>
      </c>
      <c r="C9" s="0"/>
    </row>
    <row r="10">
      <c r="A10" s="0" t="inlineStr">
        <is>
          <t xml:space="preserve">gov_deposits</t>
        </is>
      </c>
      <c r="B10" s="0" t="inlineStr">
        <is>
          <t xml:space="preserve">Government deposits</t>
        </is>
      </c>
      <c r="C10" s="0"/>
    </row>
    <row r="11">
      <c r="A11" s="0" t="inlineStr">
        <is>
          <t xml:space="preserve">other_liab</t>
        </is>
      </c>
      <c r="B11" s="0" t="inlineStr">
        <is>
          <t xml:space="preserve">Other liabilities (balancing)</t>
        </is>
      </c>
      <c r="C11" s="0"/>
    </row>
    <row r="12">
      <c r="A12" s="0" t="inlineStr">
        <is>
          <t xml:space="preserve">capital_reserves</t>
        </is>
      </c>
      <c r="B12" s="0" t="inlineStr">
        <is>
          <t xml:space="preserve">Capital and reserves</t>
        </is>
      </c>
      <c r="C12" s="0"/>
    </row>
    <row r="13">
      <c r="A13" s="0" t="inlineStr">
        <is>
          <t xml:space="preserve">loss_buffers</t>
        </is>
      </c>
      <c r="B13" s="0" t="inlineStr">
        <is>
          <t xml:space="preserve">Loss buffers (BOJ provisions; ECB revaluation accounts)</t>
        </is>
      </c>
      <c r="C13" s="0"/>
    </row>
    <row r="14">
      <c r="A14" s="0" t="inlineStr">
        <is>
          <t xml:space="preserve">book_equity</t>
        </is>
      </c>
      <c r="B14" s="0" t="inlineStr">
        <is>
          <t xml:space="preserve">Book equity incl. buffers</t>
        </is>
      </c>
      <c r="C14" s="0"/>
    </row>
    <row r="15">
      <c r="A15" s="0" t="inlineStr">
        <is>
          <t xml:space="preserve">deferred_asset</t>
        </is>
      </c>
      <c r="B15" s="0" t="inlineStr">
        <is>
          <t xml:space="preserve">Fed deferred asset (accumulated operating losses)</t>
        </is>
      </c>
      <c r="C15" s="0"/>
    </row>
    <row r="16">
      <c r="A16" s="0" t="inlineStr">
        <is>
          <t xml:space="preserve">unrealized_gains</t>
        </is>
      </c>
      <c r="B16" s="0" t="inlineStr">
        <is>
          <t xml:space="preserve">Unrealized gains (BOJ ETFs)</t>
        </is>
      </c>
      <c r="C16" s="0"/>
    </row>
    <row r="17">
      <c r="A17" s="0" t="inlineStr">
        <is>
          <t xml:space="preserve">unrealized_losses</t>
        </is>
      </c>
      <c r="B17" s="0" t="inlineStr">
        <is>
          <t xml:space="preserve">Unrealized losses on bonds</t>
        </is>
      </c>
      <c r="C17" s="0"/>
    </row>
    <row r="18">
      <c r="A18" s="0" t="inlineStr">
        <is>
          <t xml:space="preserve">mtm_equity</t>
        </is>
      </c>
      <c r="B18" s="0" t="inlineStr">
        <is>
          <t xml:space="preserve">Mark-to-market equity</t>
        </is>
      </c>
      <c r="C18" s="0"/>
    </row>
    <row r="19">
      <c r="A19" s="0" t="inlineStr">
        <is>
          <t xml:space="preserve">book_equity_ratio</t>
        </is>
      </c>
      <c r="B19" s="0" t="inlineStr">
        <is>
          <t xml:space="preserve">Book equity / assets</t>
        </is>
      </c>
      <c r="C19" s="0" t="inlineStr">
        <is>
          <t xml:space="preserve">percent</t>
        </is>
      </c>
    </row>
    <row r="20">
      <c r="A20" s="0" t="inlineStr">
        <is>
          <t xml:space="preserve">mtm_equity_ratio</t>
        </is>
      </c>
      <c r="B20" s="0" t="inlineStr">
        <is>
          <t xml:space="preserve">Mark-to-market equity / assets</t>
        </is>
      </c>
      <c r="C20" s="0" t="inlineStr">
        <is>
          <t xml:space="preserve">percent</t>
        </is>
      </c>
    </row>
    <row r="21">
      <c r="A21" s="0" t="inlineStr">
        <is>
          <t xml:space="preserve">fx_usd</t>
        </is>
      </c>
      <c r="B21" s="0" t="inlineStr">
        <is>
          <t xml:space="preserve">USD per unit of local currency</t>
        </is>
      </c>
      <c r="C21" s="0"/>
    </row>
    <row r="22">
      <c r="A22" s="0" t="inlineStr">
        <is>
          <t xml:space="preserve">fx_per_usd</t>
        </is>
      </c>
      <c r="B22" s="0" t="inlineStr">
        <is>
          <t xml:space="preserve">Local currency per USD (18 Sep 2026)</t>
        </is>
      </c>
      <c r="C22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total_assets</t>
        </is>
      </c>
      <c r="B2" s="0" t="inlineStr">
        <is>
          <t xml:space="preserve">Total assets ($bn)</t>
        </is>
      </c>
      <c r="C2" s="0"/>
    </row>
    <row r="3">
      <c r="A3" s="0" t="inlineStr">
        <is>
          <t xml:space="preserve">govt_bonds</t>
        </is>
      </c>
      <c r="B3" s="0" t="inlineStr">
        <is>
          <t xml:space="preserve">Government bonds held ($bn)</t>
        </is>
      </c>
      <c r="C3" s="0"/>
    </row>
    <row r="4">
      <c r="A4" s="0" t="inlineStr">
        <is>
          <t xml:space="preserve">bank_reserves</t>
        </is>
      </c>
      <c r="B4" s="0" t="inlineStr">
        <is>
          <t xml:space="preserve">Bank reserves ($bn)</t>
        </is>
      </c>
      <c r="C4" s="0"/>
    </row>
    <row r="5">
      <c r="A5" s="0" t="inlineStr">
        <is>
          <t xml:space="preserve">book_equity</t>
        </is>
      </c>
      <c r="B5" s="0" t="inlineStr">
        <is>
          <t xml:space="preserve">Book equity ($bn)</t>
        </is>
      </c>
      <c r="C5" s="0"/>
    </row>
    <row r="6">
      <c r="A6" s="0" t="inlineStr">
        <is>
          <t xml:space="preserve">mtm_equity</t>
        </is>
      </c>
      <c r="B6" s="0" t="inlineStr">
        <is>
          <t xml:space="preserve">Mark-to-market equity ($bn)</t>
        </is>
      </c>
      <c r="C6" s="0"/>
    </row>
    <row r="7">
      <c r="A7" s="0" t="inlineStr">
        <is>
          <t xml:space="preserve">assets_pct_gdp</t>
        </is>
      </c>
      <c r="B7" s="0" t="inlineStr">
        <is>
          <t xml:space="preserve">Total assets, % GDP</t>
        </is>
      </c>
      <c r="C7" s="0" t="inlineStr">
        <is>
          <t xml:space="preserve">percent</t>
        </is>
      </c>
    </row>
    <row r="8">
      <c r="A8" s="0" t="inlineStr">
        <is>
          <t xml:space="preserve">govt_bonds_pct_gdp</t>
        </is>
      </c>
      <c r="B8" s="0" t="inlineStr">
        <is>
          <t xml:space="preserve">Government bonds held, % GDP</t>
        </is>
      </c>
      <c r="C8" s="0" t="inlineStr">
        <is>
          <t xml:space="preserve">percent</t>
        </is>
      </c>
    </row>
    <row r="9">
      <c r="A9" s="0" t="inlineStr">
        <is>
          <t xml:space="preserve">share_of_gov_debt</t>
        </is>
      </c>
      <c r="B9" s="0" t="inlineStr">
        <is>
          <t xml:space="preserve">Share of home government's gross debt held</t>
        </is>
      </c>
      <c r="C9" s="0" t="inlineStr">
        <is>
          <t xml:space="preserve">percent</t>
        </is>
      </c>
    </row>
    <row r="10">
      <c r="A10" s="0" t="inlineStr">
        <is>
          <t xml:space="preserve">mtm_equity_pct_gdp</t>
        </is>
      </c>
      <c r="B10" s="0" t="inlineStr">
        <is>
          <t xml:space="preserve">Mark-to-market equity, % GDP</t>
        </is>
      </c>
      <c r="C10" s="0" t="inlineStr">
        <is>
          <t xml:space="preserve">percent</t>
        </is>
      </c>
    </row>
    <row r="11">
      <c r="A11" s="0" t="inlineStr">
        <is>
          <t xml:space="preserve">book_equity_ratio</t>
        </is>
      </c>
      <c r="B11" s="0" t="inlineStr">
        <is>
          <t xml:space="preserve">Book equity / assets</t>
        </is>
      </c>
      <c r="C11" s="0" t="inlineStr">
        <is>
          <t xml:space="preserve">percent</t>
        </is>
      </c>
    </row>
    <row r="12">
      <c r="A12" s="0" t="inlineStr">
        <is>
          <t xml:space="preserve">mtm_equity_ratio</t>
        </is>
      </c>
      <c r="B12" s="0" t="inlineStr">
        <is>
          <t xml:space="preserve">Mark-to-market equity / assets</t>
        </is>
      </c>
      <c r="C12" s="0" t="inlineStr">
        <is>
          <t xml:space="preserve">percent</t>
        </is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gdp_usd</t>
        </is>
      </c>
      <c r="B2" s="0" t="inlineStr">
        <is>
          <t xml:space="preserve">GDP ($bn)</t>
        </is>
      </c>
      <c r="C2" s="0"/>
    </row>
    <row r="3">
      <c r="A3" s="0" t="inlineStr">
        <is>
          <t xml:space="preserve">gross_debt_usd</t>
        </is>
      </c>
      <c r="B3" s="0" t="inlineStr">
        <is>
          <t xml:space="preserve">Gross debt ($bn)</t>
        </is>
      </c>
      <c r="C3" s="0"/>
    </row>
    <row r="4">
      <c r="A4" s="0" t="inlineStr">
        <is>
          <t xml:space="preserve">fin_assets_usd</t>
        </is>
      </c>
      <c r="B4" s="0" t="inlineStr">
        <is>
          <t xml:space="preserve">Financial assets ($bn)</t>
        </is>
      </c>
      <c r="C4" s="0"/>
    </row>
    <row r="5">
      <c r="A5" s="0" t="inlineStr">
        <is>
          <t xml:space="preserve">net_debt_usd</t>
        </is>
      </c>
      <c r="B5" s="0" t="inlineStr">
        <is>
          <t xml:space="preserve">Net debt ($bn)</t>
        </is>
      </c>
      <c r="C5" s="0"/>
    </row>
    <row r="6">
      <c r="A6" s="0" t="inlineStr">
        <is>
          <t xml:space="preserve">gross_debt_pct</t>
        </is>
      </c>
      <c r="B6" s="0" t="inlineStr">
        <is>
          <t xml:space="preserve">Gross debt</t>
        </is>
      </c>
      <c r="C6" s="0" t="inlineStr">
        <is>
          <t xml:space="preserve">percent</t>
        </is>
      </c>
    </row>
    <row r="7">
      <c r="A7" s="0" t="inlineStr">
        <is>
          <t xml:space="preserve">fin_assets_pct</t>
        </is>
      </c>
      <c r="B7" s="0" t="inlineStr">
        <is>
          <t xml:space="preserve">Financial assets</t>
        </is>
      </c>
      <c r="C7" s="0" t="inlineStr">
        <is>
          <t xml:space="preserve">percent</t>
        </is>
      </c>
    </row>
    <row r="8">
      <c r="A8" s="0" t="inlineStr">
        <is>
          <t xml:space="preserve">net_debt_pct</t>
        </is>
      </c>
      <c r="B8" s="0" t="inlineStr">
        <is>
          <t xml:space="preserve">Net debt</t>
        </is>
      </c>
      <c r="C8" s="0" t="inlineStr">
        <is>
          <t xml:space="preserve">percent</t>
        </is>
      </c>
    </row>
    <row r="9">
      <c r="A9" s="0" t="inlineStr">
        <is>
          <t xml:space="preserve">net_fin_worth_pct</t>
        </is>
      </c>
      <c r="B9" s="0" t="inlineStr">
        <is>
          <t xml:space="preserve">Net financial worth (equity)</t>
        </is>
      </c>
      <c r="C9" s="0" t="inlineStr">
        <is>
          <t xml:space="preserve">percent</t>
        </is>
      </c>
    </row>
    <row r="10">
      <c r="A10" s="0" t="inlineStr">
        <is>
          <t xml:space="preserve">asset_coverage</t>
        </is>
      </c>
      <c r="B10" s="0" t="inlineStr">
        <is>
          <t xml:space="preserve">Financial assets / gross debt</t>
        </is>
      </c>
      <c r="C10" s="0" t="inlineStr">
        <is>
          <t xml:space="preserve">percent</t>
        </is>
      </c>
    </row>
    <row r="11">
      <c r="A11" s="0" t="inlineStr">
        <is>
          <t xml:space="preserve">cb_bonds_pct</t>
        </is>
      </c>
      <c r="B11" s="0" t="inlineStr">
        <is>
          <t xml:space="preserve">Held by own central bank</t>
        </is>
      </c>
      <c r="C11" s="0" t="inlineStr">
        <is>
          <t xml:space="preserve">percent</t>
        </is>
      </c>
    </row>
    <row r="12">
      <c r="A12" s="0" t="inlineStr">
        <is>
          <t xml:space="preserve">debt_ex_cb_pct</t>
        </is>
      </c>
      <c r="B12" s="0" t="inlineStr">
        <is>
          <t xml:space="preserve">Gross debt held outside central bank</t>
        </is>
      </c>
      <c r="C12" s="0" t="inlineStr">
        <is>
          <t xml:space="preserve">percent</t>
        </is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cb_local</t>
        </is>
      </c>
      <c r="B2" s="0" t="inlineStr">
        <is>
          <t xml:space="preserve">value</t>
        </is>
      </c>
      <c r="C2" s="0" t="inlineStr">
        <is>
          <t xml:space="preserve">line = other_assets</t>
        </is>
      </c>
      <c r="D2" s="20" t="inlineStr">
        <is>
          <t xml:space="preserve">total_assets - govt_bonds - other_securities - fx_gold - lending</t>
        </is>
      </c>
      <c r="E2" s="0" t="inlineStr">
        <is>
          <t xml:space="preserve">ok</t>
        </is>
      </c>
    </row>
    <row r="3">
      <c r="A3" s="0" t="inlineStr">
        <is>
          <t xml:space="preserve">cb_local</t>
        </is>
      </c>
      <c r="B3" s="0" t="inlineStr">
        <is>
          <t xml:space="preserve">value</t>
        </is>
      </c>
      <c r="C3" s="0" t="inlineStr">
        <is>
          <t xml:space="preserve">line = book_equity</t>
        </is>
      </c>
      <c r="D3" s="20" t="inlineStr">
        <is>
          <t xml:space="preserve">capital_reserves + loss_buffers</t>
        </is>
      </c>
      <c r="E3" s="0" t="inlineStr">
        <is>
          <t xml:space="preserve">ok</t>
        </is>
      </c>
    </row>
    <row r="4">
      <c r="A4" s="0" t="inlineStr">
        <is>
          <t xml:space="preserve">cb_local</t>
        </is>
      </c>
      <c r="B4" s="0" t="inlineStr">
        <is>
          <t xml:space="preserve">value</t>
        </is>
      </c>
      <c r="C4" s="0" t="inlineStr">
        <is>
          <t xml:space="preserve">line = other_liab</t>
        </is>
      </c>
      <c r="D4" s="20" t="inlineStr">
        <is>
          <t xml:space="preserve">total_assets - currency - bank_reserves - gov_deposits - book_equity</t>
        </is>
      </c>
      <c r="E4" s="0" t="inlineStr">
        <is>
          <t xml:space="preserve">ok</t>
        </is>
      </c>
    </row>
    <row r="5">
      <c r="A5" s="0" t="inlineStr">
        <is>
          <t xml:space="preserve">cb_local</t>
        </is>
      </c>
      <c r="B5" s="0" t="inlineStr">
        <is>
          <t xml:space="preserve">value</t>
        </is>
      </c>
      <c r="C5" s="0" t="inlineStr">
        <is>
          <t xml:space="preserve">line = mtm_equity</t>
        </is>
      </c>
      <c r="D5" s="20" t="inlineStr">
        <is>
          <t xml:space="preserve">book_equity + deferred_asset + unrealized_gains + unrealized_losses</t>
        </is>
      </c>
      <c r="E5" s="0" t="inlineStr">
        <is>
          <t xml:space="preserve">ok</t>
        </is>
      </c>
    </row>
    <row r="6">
      <c r="A6" s="0" t="inlineStr">
        <is>
          <t xml:space="preserve">cb_local</t>
        </is>
      </c>
      <c r="B6" s="0" t="inlineStr">
        <is>
          <t xml:space="preserve">value</t>
        </is>
      </c>
      <c r="C6" s="0" t="inlineStr">
        <is>
          <t xml:space="preserve">line = book_equity_ratio</t>
        </is>
      </c>
      <c r="D6" s="20" t="inlineStr">
        <is>
          <t xml:space="preserve">book_equity / total_assets</t>
        </is>
      </c>
      <c r="E6" s="0" t="inlineStr">
        <is>
          <t xml:space="preserve">ok</t>
        </is>
      </c>
    </row>
    <row r="7">
      <c r="A7" s="0" t="inlineStr">
        <is>
          <t xml:space="preserve">cb_local</t>
        </is>
      </c>
      <c r="B7" s="0" t="inlineStr">
        <is>
          <t xml:space="preserve">value</t>
        </is>
      </c>
      <c r="C7" s="0" t="inlineStr">
        <is>
          <t xml:space="preserve">line = mtm_equity_ratio</t>
        </is>
      </c>
      <c r="D7" s="20" t="inlineStr">
        <is>
          <t xml:space="preserve">mtm_equity / total_assets</t>
        </is>
      </c>
      <c r="E7" s="0" t="inlineStr">
        <is>
          <t xml:space="preserve">ok</t>
        </is>
      </c>
    </row>
    <row r="8">
      <c r="A8" s="0" t="inlineStr">
        <is>
          <t xml:space="preserve">cb_usd</t>
        </is>
      </c>
      <c r="B8" s="0" t="inlineStr">
        <is>
          <t xml:space="preserve">value</t>
        </is>
      </c>
      <c r="C8" s="0" t="inlineStr">
        <is>
          <t xml:space="preserve">line = total_assets</t>
        </is>
      </c>
      <c r="D8" s="20" t="inlineStr">
        <is>
          <t xml:space="preserve">cb_local.total_assets / cb_local.fx_per_usd</t>
        </is>
      </c>
      <c r="E8" s="0" t="inlineStr">
        <is>
          <t xml:space="preserve">ok</t>
        </is>
      </c>
    </row>
    <row r="9">
      <c r="A9" s="0" t="inlineStr">
        <is>
          <t xml:space="preserve">cb_usd</t>
        </is>
      </c>
      <c r="B9" s="0" t="inlineStr">
        <is>
          <t xml:space="preserve">value</t>
        </is>
      </c>
      <c r="C9" s="0" t="inlineStr">
        <is>
          <t xml:space="preserve">line = govt_bonds</t>
        </is>
      </c>
      <c r="D9" s="20" t="inlineStr">
        <is>
          <t xml:space="preserve">cb_local.govt_bonds / cb_local.fx_per_usd</t>
        </is>
      </c>
      <c r="E9" s="0" t="inlineStr">
        <is>
          <t xml:space="preserve">ok</t>
        </is>
      </c>
    </row>
    <row r="10">
      <c r="A10" s="0" t="inlineStr">
        <is>
          <t xml:space="preserve">cb_usd</t>
        </is>
      </c>
      <c r="B10" s="0" t="inlineStr">
        <is>
          <t xml:space="preserve">value</t>
        </is>
      </c>
      <c r="C10" s="0" t="inlineStr">
        <is>
          <t xml:space="preserve">line = bank_reserves</t>
        </is>
      </c>
      <c r="D10" s="20" t="inlineStr">
        <is>
          <t xml:space="preserve">cb_local.bank_reserves / cb_local.fx_per_usd</t>
        </is>
      </c>
      <c r="E10" s="0" t="inlineStr">
        <is>
          <t xml:space="preserve">ok</t>
        </is>
      </c>
    </row>
    <row r="11">
      <c r="A11" s="0" t="inlineStr">
        <is>
          <t xml:space="preserve">cb_usd</t>
        </is>
      </c>
      <c r="B11" s="0" t="inlineStr">
        <is>
          <t xml:space="preserve">value</t>
        </is>
      </c>
      <c r="C11" s="0" t="inlineStr">
        <is>
          <t xml:space="preserve">line = book_equity</t>
        </is>
      </c>
      <c r="D11" s="20" t="inlineStr">
        <is>
          <t xml:space="preserve">cb_local.book_equity / cb_local.fx_per_usd</t>
        </is>
      </c>
      <c r="E11" s="0" t="inlineStr">
        <is>
          <t xml:space="preserve">ok</t>
        </is>
      </c>
    </row>
    <row r="12">
      <c r="A12" s="0" t="inlineStr">
        <is>
          <t xml:space="preserve">cb_usd</t>
        </is>
      </c>
      <c r="B12" s="0" t="inlineStr">
        <is>
          <t xml:space="preserve">value</t>
        </is>
      </c>
      <c r="C12" s="0" t="inlineStr">
        <is>
          <t xml:space="preserve">line = mtm_equity</t>
        </is>
      </c>
      <c r="D12" s="20" t="inlineStr">
        <is>
          <t xml:space="preserve">cb_local.mtm_equity / cb_local.fx_per_usd</t>
        </is>
      </c>
      <c r="E12" s="0" t="inlineStr">
        <is>
          <t xml:space="preserve">ok</t>
        </is>
      </c>
    </row>
    <row r="13">
      <c r="A13" s="0" t="inlineStr">
        <is>
          <t xml:space="preserve">cb_usd</t>
        </is>
      </c>
      <c r="B13" s="0" t="inlineStr">
        <is>
          <t xml:space="preserve">value</t>
        </is>
      </c>
      <c r="C13" s="0" t="inlineStr">
        <is>
          <t xml:space="preserve">line = assets_pct_gdp</t>
        </is>
      </c>
      <c r="D13" s="20" t="inlineStr">
        <is>
          <t xml:space="preserve">total_assets / macro.gdp_usd[country=@bank.country]</t>
        </is>
      </c>
      <c r="E13" s="0" t="inlineStr">
        <is>
          <t xml:space="preserve">ok</t>
        </is>
      </c>
    </row>
    <row r="14">
      <c r="A14" s="0" t="inlineStr">
        <is>
          <t xml:space="preserve">cb_usd</t>
        </is>
      </c>
      <c r="B14" s="0" t="inlineStr">
        <is>
          <t xml:space="preserve">value</t>
        </is>
      </c>
      <c r="C14" s="0" t="inlineStr">
        <is>
          <t xml:space="preserve">line = govt_bonds_pct_gdp</t>
        </is>
      </c>
      <c r="D14" s="20" t="inlineStr">
        <is>
          <t xml:space="preserve">govt_bonds / macro.gdp_usd[country=@bank.country]</t>
        </is>
      </c>
      <c r="E14" s="0" t="inlineStr">
        <is>
          <t xml:space="preserve">ok</t>
        </is>
      </c>
    </row>
    <row r="15">
      <c r="A15" s="0" t="inlineStr">
        <is>
          <t xml:space="preserve">cb_usd</t>
        </is>
      </c>
      <c r="B15" s="0" t="inlineStr">
        <is>
          <t xml:space="preserve">value</t>
        </is>
      </c>
      <c r="C15" s="0" t="inlineStr">
        <is>
          <t xml:space="preserve">line = share_of_gov_debt</t>
        </is>
      </c>
      <c r="D15" s="20" t="inlineStr">
        <is>
          <t xml:space="preserve">govt_bonds_pct_gdp / macro.gross_debt_pct[country=@bank.country]</t>
        </is>
      </c>
      <c r="E15" s="0" t="inlineStr">
        <is>
          <t xml:space="preserve">ok</t>
        </is>
      </c>
    </row>
    <row r="16">
      <c r="A16" s="0" t="inlineStr">
        <is>
          <t xml:space="preserve">cb_usd</t>
        </is>
      </c>
      <c r="B16" s="0" t="inlineStr">
        <is>
          <t xml:space="preserve">value</t>
        </is>
      </c>
      <c r="C16" s="0" t="inlineStr">
        <is>
          <t xml:space="preserve">line = mtm_equity_pct_gdp</t>
        </is>
      </c>
      <c r="D16" s="20" t="inlineStr">
        <is>
          <t xml:space="preserve">mtm_equity / macro.gdp_usd[country=@bank.country]</t>
        </is>
      </c>
      <c r="E16" s="0" t="inlineStr">
        <is>
          <t xml:space="preserve">ok</t>
        </is>
      </c>
    </row>
    <row r="17">
      <c r="A17" s="0" t="inlineStr">
        <is>
          <t xml:space="preserve">cb_usd</t>
        </is>
      </c>
      <c r="B17" s="0" t="inlineStr">
        <is>
          <t xml:space="preserve">value</t>
        </is>
      </c>
      <c r="C17" s="0" t="inlineStr">
        <is>
          <t xml:space="preserve">line = book_equity_ratio</t>
        </is>
      </c>
      <c r="D17" s="20" t="inlineStr">
        <is>
          <t xml:space="preserve">cb_local.book_equity_ratio</t>
        </is>
      </c>
      <c r="E17" s="0" t="inlineStr">
        <is>
          <t xml:space="preserve">ok</t>
        </is>
      </c>
    </row>
    <row r="18">
      <c r="A18" s="0" t="inlineStr">
        <is>
          <t xml:space="preserve">cb_usd</t>
        </is>
      </c>
      <c r="B18" s="0" t="inlineStr">
        <is>
          <t xml:space="preserve">value</t>
        </is>
      </c>
      <c r="C18" s="0" t="inlineStr">
        <is>
          <t xml:space="preserve">line = mtm_equity_ratio</t>
        </is>
      </c>
      <c r="D18" s="20" t="inlineStr">
        <is>
          <t xml:space="preserve">cb_local.mtm_equity_ratio</t>
        </is>
      </c>
      <c r="E18" s="0" t="inlineStr">
        <is>
          <t xml:space="preserve">ok</t>
        </is>
      </c>
    </row>
    <row r="19">
      <c r="A19" s="0" t="inlineStr">
        <is>
          <t xml:space="preserve">gov_bs</t>
        </is>
      </c>
      <c r="B19" s="0" t="inlineStr">
        <is>
          <t xml:space="preserve">value</t>
        </is>
      </c>
      <c r="C19" s="0" t="inlineStr">
        <is>
          <t xml:space="preserve">line = gdp_usd</t>
        </is>
      </c>
      <c r="D19" s="20" t="inlineStr">
        <is>
          <t xml:space="preserve">macro.gdp_usd</t>
        </is>
      </c>
      <c r="E19" s="0" t="inlineStr">
        <is>
          <t xml:space="preserve">ok</t>
        </is>
      </c>
    </row>
    <row r="20">
      <c r="A20" s="0" t="inlineStr">
        <is>
          <t xml:space="preserve">gov_bs</t>
        </is>
      </c>
      <c r="B20" s="0" t="inlineStr">
        <is>
          <t xml:space="preserve">value</t>
        </is>
      </c>
      <c r="C20" s="0" t="inlineStr">
        <is>
          <t xml:space="preserve">line = gross_debt_pct</t>
        </is>
      </c>
      <c r="D20" s="20" t="inlineStr">
        <is>
          <t xml:space="preserve">macro.gross_debt_pct</t>
        </is>
      </c>
      <c r="E20" s="0" t="inlineStr">
        <is>
          <t xml:space="preserve">ok</t>
        </is>
      </c>
    </row>
    <row r="21">
      <c r="A21" s="0" t="inlineStr">
        <is>
          <t xml:space="preserve">gov_bs</t>
        </is>
      </c>
      <c r="B21" s="0" t="inlineStr">
        <is>
          <t xml:space="preserve">value</t>
        </is>
      </c>
      <c r="C21" s="0" t="inlineStr">
        <is>
          <t xml:space="preserve">line = net_debt_pct</t>
        </is>
      </c>
      <c r="D21" s="20" t="inlineStr">
        <is>
          <t xml:space="preserve">IF(ISBLANK(macro.net_debt_pct), BLANK, macro.net_debt_pct)</t>
        </is>
      </c>
      <c r="E21" s="0" t="inlineStr">
        <is>
          <t xml:space="preserve">ok</t>
        </is>
      </c>
    </row>
    <row r="22">
      <c r="A22" s="0" t="inlineStr">
        <is>
          <t xml:space="preserve">gov_bs</t>
        </is>
      </c>
      <c r="B22" s="0" t="inlineStr">
        <is>
          <t xml:space="preserve">value</t>
        </is>
      </c>
      <c r="C22" s="0" t="inlineStr">
        <is>
          <t xml:space="preserve">line = fin_assets_pct</t>
        </is>
      </c>
      <c r="D22" s="20" t="inlineStr">
        <is>
          <t xml:space="preserve">IF(ISBLANK(macro.net_debt_pct), BLANK, macro.gross_debt_pct - macro.net_debt_pct)</t>
        </is>
      </c>
      <c r="E22" s="0" t="inlineStr">
        <is>
          <t xml:space="preserve">ok</t>
        </is>
      </c>
    </row>
    <row r="23">
      <c r="A23" s="0" t="inlineStr">
        <is>
          <t xml:space="preserve">gov_bs</t>
        </is>
      </c>
      <c r="B23" s="0" t="inlineStr">
        <is>
          <t xml:space="preserve">value</t>
        </is>
      </c>
      <c r="C23" s="0" t="inlineStr">
        <is>
          <t xml:space="preserve">line = net_fin_worth_pct</t>
        </is>
      </c>
      <c r="D23" s="20" t="inlineStr">
        <is>
          <t xml:space="preserve">IF(ISBLANK(macro.net_debt_pct), BLANK, -macro.net_debt_pct)</t>
        </is>
      </c>
      <c r="E23" s="0" t="inlineStr">
        <is>
          <t xml:space="preserve">ok</t>
        </is>
      </c>
    </row>
    <row r="24">
      <c r="A24" s="0" t="inlineStr">
        <is>
          <t xml:space="preserve">gov_bs</t>
        </is>
      </c>
      <c r="B24" s="0" t="inlineStr">
        <is>
          <t xml:space="preserve">value</t>
        </is>
      </c>
      <c r="C24" s="0" t="inlineStr">
        <is>
          <t xml:space="preserve">line = asset_coverage</t>
        </is>
      </c>
      <c r="D24" s="20" t="inlineStr">
        <is>
          <t xml:space="preserve">IF(ISBLANK(macro.net_debt_pct), BLANK, fin_assets_pct / gross_debt_pct)</t>
        </is>
      </c>
      <c r="E24" s="0" t="inlineStr">
        <is>
          <t xml:space="preserve">ok</t>
        </is>
      </c>
    </row>
    <row r="25">
      <c r="A25" s="0" t="inlineStr">
        <is>
          <t xml:space="preserve">gov_bs</t>
        </is>
      </c>
      <c r="B25" s="0" t="inlineStr">
        <is>
          <t xml:space="preserve">value</t>
        </is>
      </c>
      <c r="C25" s="0" t="inlineStr">
        <is>
          <t xml:space="preserve">line = gross_debt_usd</t>
        </is>
      </c>
      <c r="D25" s="20" t="inlineStr">
        <is>
          <t xml:space="preserve">gdp_usd * gross_debt_pct</t>
        </is>
      </c>
      <c r="E25" s="0" t="inlineStr">
        <is>
          <t xml:space="preserve">ok</t>
        </is>
      </c>
    </row>
    <row r="26">
      <c r="A26" s="0" t="inlineStr">
        <is>
          <t xml:space="preserve">gov_bs</t>
        </is>
      </c>
      <c r="B26" s="0" t="inlineStr">
        <is>
          <t xml:space="preserve">value</t>
        </is>
      </c>
      <c r="C26" s="0" t="inlineStr">
        <is>
          <t xml:space="preserve">line = fin_assets_usd</t>
        </is>
      </c>
      <c r="D26" s="20" t="inlineStr">
        <is>
          <t xml:space="preserve">IF(ISBLANK(macro.net_debt_pct), BLANK, gdp_usd * fin_assets_pct)</t>
        </is>
      </c>
      <c r="E26" s="0" t="inlineStr">
        <is>
          <t xml:space="preserve">ok</t>
        </is>
      </c>
    </row>
    <row r="27">
      <c r="A27" s="0" t="inlineStr">
        <is>
          <t xml:space="preserve">gov_bs</t>
        </is>
      </c>
      <c r="B27" s="0" t="inlineStr">
        <is>
          <t xml:space="preserve">value</t>
        </is>
      </c>
      <c r="C27" s="0" t="inlineStr">
        <is>
          <t xml:space="preserve">line = net_debt_usd</t>
        </is>
      </c>
      <c r="D27" s="20" t="inlineStr">
        <is>
          <t xml:space="preserve">IF(ISBLANK(macro.net_debt_pct), BLANK, gdp_usd * net_debt_pct)</t>
        </is>
      </c>
      <c r="E27" s="0" t="inlineStr">
        <is>
          <t xml:space="preserve">ok</t>
        </is>
      </c>
    </row>
    <row r="28">
      <c r="A28" s="0" t="inlineStr">
        <is>
          <t xml:space="preserve">gov_bs</t>
        </is>
      </c>
      <c r="B28" s="0" t="inlineStr">
        <is>
          <t xml:space="preserve">value</t>
        </is>
      </c>
      <c r="C28" s="0" t="inlineStr">
        <is>
          <t xml:space="preserve">line = cb_bonds_pct</t>
        </is>
      </c>
      <c r="D28" s="20" t="inlineStr">
        <is>
          <t xml:space="preserve">SUM(cb_usd.govt_bonds_pct_gdp[bank.country=@country])</t>
        </is>
      </c>
      <c r="E28" s="0" t="inlineStr">
        <is>
          <t xml:space="preserve">ok</t>
        </is>
      </c>
    </row>
    <row r="29">
      <c r="A29" s="0" t="inlineStr">
        <is>
          <t xml:space="preserve">gov_bs</t>
        </is>
      </c>
      <c r="B29" s="0" t="inlineStr">
        <is>
          <t xml:space="preserve">value</t>
        </is>
      </c>
      <c r="C29" s="0" t="inlineStr">
        <is>
          <t xml:space="preserve">line = debt_ex_cb_pct</t>
        </is>
      </c>
      <c r="D29" s="20" t="inlineStr">
        <is>
          <t xml:space="preserve">gross_debt_pct - cb_bonds_pct</t>
        </is>
      </c>
      <c r="E29" s="0" t="inlineStr">
        <is>
          <t xml:space="preserve">ok</t>
        </is>
      </c>
    </row>
    <row r="31">
      <c r="A31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